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60610K\Desktop\各種申請書\８保安機関認定申請\"/>
    </mc:Choice>
  </mc:AlternateContent>
  <bookViews>
    <workbookView xWindow="0" yWindow="30" windowWidth="12795" windowHeight="7530" activeTab="1"/>
  </bookViews>
  <sheets>
    <sheet name="資格者算定書" sheetId="4" r:id="rId1"/>
    <sheet name="資格者算定書（補助員がいる場合）" sheetId="7" r:id="rId2"/>
  </sheets>
  <definedNames>
    <definedName name="_xlnm.Print_Area" localSheetId="0">資格者算定書!$A$4:$V$51</definedName>
    <definedName name="_xlnm.Print_Area" localSheetId="1">'資格者算定書（補助員がいる場合）'!$A$4:$V$51</definedName>
  </definedNames>
  <calcPr calcId="152511"/>
</workbook>
</file>

<file path=xl/calcChain.xml><?xml version="1.0" encoding="utf-8"?>
<calcChain xmlns="http://schemas.openxmlformats.org/spreadsheetml/2006/main">
  <c r="U22" i="7" l="1"/>
  <c r="U19" i="7"/>
  <c r="U10" i="7"/>
  <c r="U13" i="7"/>
  <c r="U16" i="7"/>
  <c r="U25" i="7"/>
  <c r="U28" i="7"/>
  <c r="U31" i="7"/>
  <c r="U45" i="7"/>
  <c r="U16" i="4"/>
  <c r="U45" i="4"/>
  <c r="U10" i="4"/>
  <c r="U13" i="4"/>
  <c r="U19" i="4"/>
  <c r="U22" i="4"/>
  <c r="U25" i="4"/>
  <c r="U28" i="4"/>
  <c r="U31" i="4"/>
  <c r="U50" i="4" l="1"/>
  <c r="U49" i="4"/>
  <c r="U50" i="7"/>
  <c r="U49" i="7"/>
  <c r="U51" i="4" l="1"/>
  <c r="U51" i="7"/>
</calcChain>
</file>

<file path=xl/sharedStrings.xml><?xml version="1.0" encoding="utf-8"?>
<sst xmlns="http://schemas.openxmlformats.org/spreadsheetml/2006/main" count="218" uniqueCount="74">
  <si>
    <t>③定期供給設備点検</t>
    <rPh sb="1" eb="3">
      <t>テイキ</t>
    </rPh>
    <rPh sb="3" eb="5">
      <t>キョウキュウ</t>
    </rPh>
    <rPh sb="5" eb="7">
      <t>セツビ</t>
    </rPh>
    <rPh sb="7" eb="9">
      <t>テンケン</t>
    </rPh>
    <phoneticPr fontId="2"/>
  </si>
  <si>
    <t>④定期消費設備調査</t>
    <rPh sb="1" eb="3">
      <t>テイキ</t>
    </rPh>
    <rPh sb="3" eb="5">
      <t>ショウヒ</t>
    </rPh>
    <rPh sb="5" eb="7">
      <t>セツビ</t>
    </rPh>
    <rPh sb="7" eb="9">
      <t>チョウサ</t>
    </rPh>
    <phoneticPr fontId="2"/>
  </si>
  <si>
    <t>⑤周知</t>
    <rPh sb="1" eb="3">
      <t>シュウチ</t>
    </rPh>
    <phoneticPr fontId="2"/>
  </si>
  <si>
    <t>①－⑦累計</t>
    <rPh sb="3" eb="5">
      <t>ルイケイ</t>
    </rPh>
    <phoneticPr fontId="2"/>
  </si>
  <si>
    <t xml:space="preserve"> ①供給開始時点検・調査</t>
    <rPh sb="2" eb="4">
      <t>キョウキュウ</t>
    </rPh>
    <rPh sb="4" eb="6">
      <t>カイシ</t>
    </rPh>
    <rPh sb="6" eb="7">
      <t>ジ</t>
    </rPh>
    <rPh sb="7" eb="9">
      <t>テンケン</t>
    </rPh>
    <rPh sb="10" eb="12">
      <t>チョウサ</t>
    </rPh>
    <phoneticPr fontId="2"/>
  </si>
  <si>
    <t>　⑥緊急時対応</t>
    <rPh sb="2" eb="5">
      <t>キンキュウジ</t>
    </rPh>
    <rPh sb="5" eb="7">
      <t>タイオウ</t>
    </rPh>
    <phoneticPr fontId="2"/>
  </si>
  <si>
    <t>　⑦緊急時連絡</t>
    <rPh sb="2" eb="5">
      <t>キンキュウジ</t>
    </rPh>
    <rPh sb="5" eb="7">
      <t>レンラク</t>
    </rPh>
    <phoneticPr fontId="2"/>
  </si>
  <si>
    <t>保 安 業 務 区 分</t>
    <rPh sb="0" eb="1">
      <t>タモツ</t>
    </rPh>
    <rPh sb="2" eb="3">
      <t>アン</t>
    </rPh>
    <rPh sb="4" eb="5">
      <t>ギョウ</t>
    </rPh>
    <rPh sb="6" eb="7">
      <t>ツトム</t>
    </rPh>
    <rPh sb="8" eb="9">
      <t>ク</t>
    </rPh>
    <rPh sb="10" eb="11">
      <t>ブン</t>
    </rPh>
    <phoneticPr fontId="2"/>
  </si>
  <si>
    <t>)</t>
    <phoneticPr fontId="2"/>
  </si>
  <si>
    <t>補助員がい
る場合の数
値読み替え</t>
    <rPh sb="0" eb="3">
      <t>ホジョイン</t>
    </rPh>
    <rPh sb="7" eb="9">
      <t>バアイ</t>
    </rPh>
    <rPh sb="10" eb="11">
      <t>カズ</t>
    </rPh>
    <rPh sb="12" eb="13">
      <t>アタイ</t>
    </rPh>
    <rPh sb="13" eb="14">
      <t>ヨ</t>
    </rPh>
    <rPh sb="15" eb="16">
      <t>カ</t>
    </rPh>
    <phoneticPr fontId="2"/>
  </si>
  <si>
    <t xml:space="preserve"> ②容器交換時等供給設備
 　点検</t>
    <rPh sb="2" eb="4">
      <t>ヨウキ</t>
    </rPh>
    <rPh sb="4" eb="6">
      <t>コウカン</t>
    </rPh>
    <rPh sb="6" eb="7">
      <t>ジ</t>
    </rPh>
    <rPh sb="7" eb="8">
      <t>トウ</t>
    </rPh>
    <rPh sb="8" eb="10">
      <t>キョウキュウ</t>
    </rPh>
    <rPh sb="10" eb="12">
      <t>セツビ</t>
    </rPh>
    <rPh sb="15" eb="17">
      <t>テンケン</t>
    </rPh>
    <phoneticPr fontId="2"/>
  </si>
  <si>
    <t>0未満の数
値の場合は
｢0｣</t>
    <rPh sb="1" eb="3">
      <t>ミマン</t>
    </rPh>
    <rPh sb="4" eb="5">
      <t>カズ</t>
    </rPh>
    <rPh sb="6" eb="7">
      <t>チ</t>
    </rPh>
    <rPh sb="8" eb="10">
      <t>バアイ</t>
    </rPh>
    <phoneticPr fontId="2"/>
  </si>
  <si>
    <t>算定結果
　　（人）</t>
    <rPh sb="0" eb="2">
      <t>サンテイ</t>
    </rPh>
    <rPh sb="2" eb="4">
      <t>ケッカ</t>
    </rPh>
    <rPh sb="8" eb="9">
      <t>ニン</t>
    </rPh>
    <phoneticPr fontId="2"/>
  </si>
  <si>
    <t xml:space="preserve"> 消費者戸数</t>
    <rPh sb="1" eb="4">
      <t>ショウヒシャ</t>
    </rPh>
    <rPh sb="4" eb="6">
      <t>コスウ</t>
    </rPh>
    <phoneticPr fontId="2"/>
  </si>
  <si>
    <t>充てん作業者数</t>
    <rPh sb="0" eb="1">
      <t>ジュウ</t>
    </rPh>
    <rPh sb="3" eb="6">
      <t>サギョウシャ</t>
    </rPh>
    <rPh sb="6" eb="7">
      <t>スウ</t>
    </rPh>
    <phoneticPr fontId="2"/>
  </si>
  <si>
    <t>調査員数</t>
    <rPh sb="0" eb="2">
      <t>チョウサ</t>
    </rPh>
    <rPh sb="2" eb="4">
      <t>インスウ</t>
    </rPh>
    <phoneticPr fontId="2"/>
  </si>
  <si>
    <t>100×月間実働日数(</t>
    <rPh sb="4" eb="5">
      <t>ツキ</t>
    </rPh>
    <rPh sb="5" eb="6">
      <t>カン</t>
    </rPh>
    <rPh sb="6" eb="8">
      <t>ジツドウ</t>
    </rPh>
    <rPh sb="8" eb="10">
      <t>ニッスウ</t>
    </rPh>
    <phoneticPr fontId="2"/>
  </si>
  <si>
    <t xml:space="preserve"> (特例)
 ③と④の両方を認定申請</t>
    <rPh sb="2" eb="4">
      <t>トクレイ</t>
    </rPh>
    <rPh sb="11" eb="13">
      <t>リョウホウ</t>
    </rPh>
    <rPh sb="14" eb="16">
      <t>ニンテイ</t>
    </rPh>
    <rPh sb="16" eb="18">
      <t>シンセイ</t>
    </rPh>
    <phoneticPr fontId="2"/>
  </si>
  <si>
    <t>③と④は記
入しない</t>
    <rPh sb="4" eb="5">
      <t>キ</t>
    </rPh>
    <rPh sb="6" eb="7">
      <t>ニュウ</t>
    </rPh>
    <phoneticPr fontId="2"/>
  </si>
  <si>
    <t>周知部分の
み適用(⑤
は記入しな
い)</t>
    <rPh sb="0" eb="2">
      <t>シュウチ</t>
    </rPh>
    <rPh sb="2" eb="4">
      <t>ブブン</t>
    </rPh>
    <rPh sb="7" eb="9">
      <t>テキヨウ</t>
    </rPh>
    <rPh sb="13" eb="14">
      <t>キ</t>
    </rPh>
    <rPh sb="14" eb="15">
      <t>ニュウ</t>
    </rPh>
    <phoneticPr fontId="2"/>
  </si>
  <si>
    <t xml:space="preserve"> (特例)
 ②－④業務のいずれかの
 業務と周知を行う場合</t>
    <rPh sb="2" eb="4">
      <t>トクレイ</t>
    </rPh>
    <rPh sb="10" eb="12">
      <t>ギョウム</t>
    </rPh>
    <rPh sb="20" eb="22">
      <t>ギョウム</t>
    </rPh>
    <rPh sb="23" eb="25">
      <t>シュウチ</t>
    </rPh>
    <rPh sb="26" eb="27">
      <t>オコナ</t>
    </rPh>
    <rPh sb="28" eb="30">
      <t>バアイ</t>
    </rPh>
    <phoneticPr fontId="2"/>
  </si>
  <si>
    <t>・出動手段は</t>
    <rPh sb="1" eb="3">
      <t>シュツドウ</t>
    </rPh>
    <rPh sb="3" eb="5">
      <t>シュダン</t>
    </rPh>
    <phoneticPr fontId="2"/>
  </si>
  <si>
    <t>自動車</t>
    <rPh sb="0" eb="3">
      <t>ジドウシャ</t>
    </rPh>
    <phoneticPr fontId="2"/>
  </si>
  <si>
    <t>その他</t>
    <rPh sb="2" eb="3">
      <t>タ</t>
    </rPh>
    <phoneticPr fontId="2"/>
  </si>
  <si>
    <t>・連絡の受信方法　電話（有・無）</t>
    <rPh sb="1" eb="3">
      <t>レンラク</t>
    </rPh>
    <rPh sb="4" eb="6">
      <t>ジュシン</t>
    </rPh>
    <rPh sb="6" eb="8">
      <t>ホウホウ</t>
    </rPh>
    <rPh sb="9" eb="11">
      <t>デンワ</t>
    </rPh>
    <rPh sb="12" eb="13">
      <t>ユウ</t>
    </rPh>
    <rPh sb="14" eb="15">
      <t>ム</t>
    </rPh>
    <phoneticPr fontId="2"/>
  </si>
  <si>
    <t>集中監視システム（有・無）</t>
    <rPh sb="0" eb="2">
      <t>シュウチュウ</t>
    </rPh>
    <rPh sb="2" eb="4">
      <t>カンシ</t>
    </rPh>
    <rPh sb="9" eb="10">
      <t>ユウ</t>
    </rPh>
    <rPh sb="11" eb="12">
      <t>ム</t>
    </rPh>
    <phoneticPr fontId="2"/>
  </si>
  <si>
    <t>台</t>
    <rPh sb="0" eb="1">
      <t>ダイ</t>
    </rPh>
    <phoneticPr fontId="2"/>
  </si>
  <si>
    <t>を設置</t>
    <rPh sb="1" eb="3">
      <t>セッチ</t>
    </rPh>
    <phoneticPr fontId="2"/>
  </si>
  <si>
    <t xml:space="preserve"> 消費者戸数　2万戸以下</t>
    <rPh sb="1" eb="4">
      <t>ショウヒシャ</t>
    </rPh>
    <rPh sb="4" eb="6">
      <t>コスウ</t>
    </rPh>
    <rPh sb="8" eb="10">
      <t>マンコ</t>
    </rPh>
    <rPh sb="10" eb="12">
      <t>イカ</t>
    </rPh>
    <phoneticPr fontId="2"/>
  </si>
  <si>
    <t xml:space="preserve"> 消費者戸数　2万戸超</t>
    <rPh sb="1" eb="4">
      <t>ショウヒシャ</t>
    </rPh>
    <rPh sb="4" eb="6">
      <t>コスウ</t>
    </rPh>
    <rPh sb="8" eb="10">
      <t>マンコ</t>
    </rPh>
    <rPh sb="10" eb="11">
      <t>チョウ</t>
    </rPh>
    <phoneticPr fontId="2"/>
  </si>
  <si>
    <t>）名は上記累計以上</t>
    <rPh sb="1" eb="2">
      <t>メイ</t>
    </rPh>
    <rPh sb="3" eb="5">
      <t>ジョウキ</t>
    </rPh>
    <rPh sb="5" eb="7">
      <t>ルイケイ</t>
    </rPh>
    <rPh sb="7" eb="9">
      <t>イジョウ</t>
    </rPh>
    <phoneticPr fontId="2"/>
  </si>
  <si>
    <t>算　　　定　　　式</t>
    <rPh sb="0" eb="1">
      <t>ザン</t>
    </rPh>
    <rPh sb="4" eb="5">
      <t>サダム</t>
    </rPh>
    <rPh sb="8" eb="9">
      <t>シキ</t>
    </rPh>
    <phoneticPr fontId="2"/>
  </si>
  <si>
    <t>備　考</t>
    <rPh sb="0" eb="1">
      <t>ソナエ</t>
    </rPh>
    <rPh sb="2" eb="3">
      <t>コウ</t>
    </rPh>
    <phoneticPr fontId="2"/>
  </si>
  <si>
    <t>保 安 業 務 資 格 者 数 算 定 書</t>
    <rPh sb="0" eb="1">
      <t>タモツ</t>
    </rPh>
    <rPh sb="2" eb="3">
      <t>アン</t>
    </rPh>
    <rPh sb="4" eb="5">
      <t>ギョウ</t>
    </rPh>
    <rPh sb="6" eb="7">
      <t>ツトム</t>
    </rPh>
    <rPh sb="8" eb="9">
      <t>シ</t>
    </rPh>
    <rPh sb="10" eb="11">
      <t>カク</t>
    </rPh>
    <rPh sb="12" eb="13">
      <t>シャ</t>
    </rPh>
    <rPh sb="14" eb="15">
      <t>スウ</t>
    </rPh>
    <rPh sb="16" eb="17">
      <t>ザン</t>
    </rPh>
    <rPh sb="18" eb="19">
      <t>サダム</t>
    </rPh>
    <rPh sb="20" eb="21">
      <t>ショ</t>
    </rPh>
    <phoneticPr fontId="2"/>
  </si>
  <si>
    <t>(</t>
    <phoneticPr fontId="2"/>
  </si>
  <si>
    <t>)</t>
    <phoneticPr fontId="2"/>
  </si>
  <si>
    <t>×</t>
    <phoneticPr fontId="2"/>
  </si>
  <si>
    <t>(</t>
    <phoneticPr fontId="2"/>
  </si>
  <si>
    <t>)</t>
    <phoneticPr fontId="2"/>
  </si>
  <si>
    <t>×</t>
    <phoneticPr fontId="2"/>
  </si>
  <si>
    <t>－</t>
    <phoneticPr fontId="2"/>
  </si>
  <si>
    <t>)</t>
    <phoneticPr fontId="2"/>
  </si>
  <si>
    <t xml:space="preserve"> 30→40</t>
    <phoneticPr fontId="2"/>
  </si>
  <si>
    <t>(</t>
    <phoneticPr fontId="2"/>
  </si>
  <si>
    <t>)</t>
    <phoneticPr fontId="2"/>
  </si>
  <si>
    <t>×</t>
    <phoneticPr fontId="2"/>
  </si>
  <si>
    <t>1/4</t>
    <phoneticPr fontId="2"/>
  </si>
  <si>
    <t>－</t>
    <phoneticPr fontId="2"/>
  </si>
  <si>
    <t>25→25×4/3</t>
    <phoneticPr fontId="2"/>
  </si>
  <si>
    <t>1/4</t>
    <phoneticPr fontId="2"/>
  </si>
  <si>
    <t>20→20×4/3</t>
    <phoneticPr fontId="2"/>
  </si>
  <si>
    <t>(</t>
    <phoneticPr fontId="2"/>
  </si>
  <si>
    <t>)</t>
    <phoneticPr fontId="2"/>
  </si>
  <si>
    <t>×</t>
    <phoneticPr fontId="2"/>
  </si>
  <si>
    <t>1/4</t>
    <phoneticPr fontId="2"/>
  </si>
  <si>
    <t>(</t>
    <phoneticPr fontId="2"/>
  </si>
  <si>
    <t>)</t>
    <phoneticPr fontId="2"/>
  </si>
  <si>
    <t>×</t>
    <phoneticPr fontId="2"/>
  </si>
  <si>
    <t>ｵｰﾄﾊﾞｲ</t>
    <phoneticPr fontId="2"/>
  </si>
  <si>
    <t>)×1/20,000</t>
    <phoneticPr fontId="2"/>
  </si>
  <si>
    <t>1＋</t>
    <phoneticPr fontId="2"/>
  </si>
  <si>
    <t>)－20,000)×1/80,000</t>
    <phoneticPr fontId="2"/>
  </si>
  <si>
    <t>×年間実働日数(</t>
    <rPh sb="1" eb="3">
      <t>ネンカン</t>
    </rPh>
    <rPh sb="3" eb="5">
      <t>ジツドウ</t>
    </rPh>
    <rPh sb="5" eb="7">
      <t>ニッスウ</t>
    </rPh>
    <phoneticPr fontId="2"/>
  </si>
  <si>
    <t xml:space="preserve">  申請の保安業務資格者 （</t>
    <rPh sb="2" eb="4">
      <t>シンセイ</t>
    </rPh>
    <rPh sb="5" eb="7">
      <t>ホアン</t>
    </rPh>
    <rPh sb="7" eb="9">
      <t>ギョウム</t>
    </rPh>
    <rPh sb="9" eb="12">
      <t>シカクシャ</t>
    </rPh>
    <phoneticPr fontId="2"/>
  </si>
  <si>
    <t>・30分以内に到着可能。</t>
    <rPh sb="3" eb="4">
      <t>フン</t>
    </rPh>
    <rPh sb="4" eb="6">
      <t>イナイ</t>
    </rPh>
    <rPh sb="7" eb="9">
      <t>トウチャク</t>
    </rPh>
    <rPh sb="9" eb="11">
      <t>カノウ</t>
    </rPh>
    <phoneticPr fontId="2"/>
  </si>
  <si>
    <t>1/4</t>
    <phoneticPr fontId="2"/>
  </si>
  <si>
    <t>×</t>
    <phoneticPr fontId="2"/>
  </si>
  <si>
    <t>3/4</t>
    <phoneticPr fontId="2"/>
  </si>
  <si>
    <t>×</t>
    <phoneticPr fontId="2"/>
  </si>
  <si>
    <t>【補助員がいる場合】</t>
    <rPh sb="1" eb="4">
      <t>ホジョイン</t>
    </rPh>
    <rPh sb="7" eb="9">
      <t>バアイ</t>
    </rPh>
    <phoneticPr fontId="2"/>
  </si>
  <si>
    <t>【補助員がいない場合】</t>
    <rPh sb="1" eb="4">
      <t>ホジョイン</t>
    </rPh>
    <rPh sb="8" eb="10">
      <t>バアイ</t>
    </rPh>
    <phoneticPr fontId="2"/>
  </si>
  <si>
    <t>※</t>
    <phoneticPr fontId="2"/>
  </si>
  <si>
    <t>の部分に自社の数値を入力する。</t>
    <rPh sb="1" eb="3">
      <t>ブブン</t>
    </rPh>
    <rPh sb="4" eb="6">
      <t>ジシャ</t>
    </rPh>
    <rPh sb="7" eb="9">
      <t>スウチ</t>
    </rPh>
    <rPh sb="10" eb="12">
      <t>ニュウリョク</t>
    </rPh>
    <phoneticPr fontId="2"/>
  </si>
  <si>
    <t>該当しない欄は記入しない。</t>
    <rPh sb="0" eb="2">
      <t>ガイトウ</t>
    </rPh>
    <rPh sb="5" eb="6">
      <t>ラン</t>
    </rPh>
    <rPh sb="7" eb="9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</si>
</sst>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00_ "/>
    <numFmt numFmtId="177" formatCode="0.000_ "/>
    <numFmt numFmtId="178" formatCode="0_ "/>
    <numFmt numFmtId="179" formatCode="\(#,##0.000\);[Red]\(\-#,##0.000\)"/>
    <numFmt numFmtId="180" formatCode="\(#,##0.0000\);[Red]\(\-#,##0.0000\)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b/>
      <sz val="8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77" fontId="3" fillId="0" borderId="0" xfId="0" applyNumberFormat="1" applyFont="1">
      <alignment vertical="center"/>
    </xf>
    <xf numFmtId="179" fontId="5" fillId="0" borderId="9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7" fillId="0" borderId="0" xfId="0" applyFo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>
      <alignment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180" fontId="5" fillId="0" borderId="9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3" fillId="2" borderId="0" xfId="0" applyFont="1" applyFill="1">
      <alignment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vertical="center"/>
      <protection locked="0"/>
    </xf>
    <xf numFmtId="177" fontId="5" fillId="0" borderId="11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38" fontId="8" fillId="3" borderId="0" xfId="1" applyFont="1" applyFill="1" applyBorder="1" applyAlignment="1" applyProtection="1">
      <alignment horizontal="center" vertical="center" wrapText="1"/>
      <protection locked="0"/>
    </xf>
    <xf numFmtId="38" fontId="8" fillId="3" borderId="1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6" fontId="5" fillId="0" borderId="9" xfId="0" applyNumberFormat="1" applyFont="1" applyFill="1" applyBorder="1" applyAlignment="1" applyProtection="1">
      <alignment horizontal="center" vertical="center"/>
      <protection hidden="1"/>
    </xf>
    <xf numFmtId="176" fontId="5" fillId="0" borderId="13" xfId="0" applyNumberFormat="1" applyFont="1" applyFill="1" applyBorder="1" applyAlignment="1" applyProtection="1">
      <alignment horizontal="center" vertical="center"/>
      <protection hidden="1"/>
    </xf>
    <xf numFmtId="176" fontId="5" fillId="0" borderId="14" xfId="0" applyNumberFormat="1" applyFont="1" applyFill="1" applyBorder="1" applyAlignment="1" applyProtection="1">
      <alignment horizontal="center" vertical="center"/>
      <protection hidden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5" fillId="3" borderId="0" xfId="1" applyFont="1" applyFill="1" applyBorder="1" applyAlignment="1" applyProtection="1">
      <alignment horizontal="center" vertical="center" wrapText="1"/>
      <protection locked="0"/>
    </xf>
    <xf numFmtId="38" fontId="5" fillId="3" borderId="1" xfId="1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177" fontId="5" fillId="0" borderId="9" xfId="0" applyNumberFormat="1" applyFont="1" applyFill="1" applyBorder="1" applyAlignment="1">
      <alignment horizontal="center" vertical="center"/>
    </xf>
    <xf numFmtId="177" fontId="5" fillId="0" borderId="13" xfId="0" applyNumberFormat="1" applyFont="1" applyFill="1" applyBorder="1" applyAlignment="1">
      <alignment horizontal="center" vertical="center"/>
    </xf>
    <xf numFmtId="177" fontId="5" fillId="0" borderId="14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38" fontId="5" fillId="3" borderId="0" xfId="1" applyFont="1" applyFill="1" applyBorder="1" applyAlignment="1" applyProtection="1">
      <alignment horizontal="center" vertical="center"/>
      <protection locked="0"/>
    </xf>
    <xf numFmtId="38" fontId="5" fillId="3" borderId="1" xfId="1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15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  <xf numFmtId="38" fontId="9" fillId="3" borderId="0" xfId="1" applyFont="1" applyFill="1" applyBorder="1" applyAlignment="1" applyProtection="1">
      <alignment horizontal="center" vertical="center"/>
      <protection locked="0"/>
    </xf>
    <xf numFmtId="38" fontId="9" fillId="3" borderId="1" xfId="1" applyFont="1" applyFill="1" applyBorder="1" applyAlignment="1" applyProtection="1">
      <alignment horizontal="center" vertical="center"/>
      <protection locked="0"/>
    </xf>
    <xf numFmtId="38" fontId="8" fillId="3" borderId="0" xfId="1" applyFont="1" applyFill="1" applyBorder="1" applyAlignment="1" applyProtection="1">
      <alignment horizontal="center" vertical="center"/>
      <protection locked="0"/>
    </xf>
    <xf numFmtId="38" fontId="8" fillId="3" borderId="1" xfId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177" fontId="5" fillId="0" borderId="9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178" fontId="5" fillId="0" borderId="13" xfId="0" applyNumberFormat="1" applyFont="1" applyFill="1" applyBorder="1" applyAlignment="1">
      <alignment horizontal="center" vertical="center"/>
    </xf>
    <xf numFmtId="178" fontId="5" fillId="0" borderId="1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177" fontId="5" fillId="0" borderId="9" xfId="0" applyNumberFormat="1" applyFont="1" applyFill="1" applyBorder="1" applyAlignment="1" applyProtection="1">
      <alignment horizontal="center" vertical="center"/>
      <protection hidden="1"/>
    </xf>
    <xf numFmtId="177" fontId="5" fillId="0" borderId="13" xfId="0" applyNumberFormat="1" applyFont="1" applyFill="1" applyBorder="1" applyAlignment="1" applyProtection="1">
      <alignment horizontal="center" vertical="center"/>
      <protection hidden="1"/>
    </xf>
    <xf numFmtId="177" fontId="5" fillId="0" borderId="14" xfId="0" applyNumberFormat="1" applyFont="1" applyFill="1" applyBorder="1" applyAlignment="1" applyProtection="1">
      <alignment horizontal="center" vertical="center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466725</xdr:colOff>
      <xdr:row>36</xdr:row>
      <xdr:rowOff>0</xdr:rowOff>
    </xdr:from>
    <xdr:to>
      <xdr:col>7</xdr:col>
      <xdr:colOff>542925</xdr:colOff>
      <xdr:row>41</xdr:row>
      <xdr:rowOff>0</xdr:rowOff>
    </xdr:to>
    <xdr:sp macro="" textlink="">
      <xdr:nvSpPr>
        <xdr:cNvPr id="2049" name="AutoShape 1"/>
        <xdr:cNvSpPr>
          <a:spLocks/>
        </xdr:cNvSpPr>
      </xdr:nvSpPr>
      <xdr:spPr bwMode="auto">
        <a:xfrm>
          <a:off x="3171825" y="7324725"/>
          <a:ext cx="76200" cy="704850"/>
        </a:xfrm>
        <a:prstGeom prst="leftBrace">
          <a:avLst>
            <a:gd name="adj1" fmla="val 770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36</xdr:row>
      <xdr:rowOff>0</xdr:rowOff>
    </xdr:from>
    <xdr:to>
      <xdr:col>14</xdr:col>
      <xdr:colOff>47625</xdr:colOff>
      <xdr:row>41</xdr:row>
      <xdr:rowOff>0</xdr:rowOff>
    </xdr:to>
    <xdr:sp macro="" textlink="">
      <xdr:nvSpPr>
        <xdr:cNvPr id="2050" name="AutoShape 2"/>
        <xdr:cNvSpPr>
          <a:spLocks/>
        </xdr:cNvSpPr>
      </xdr:nvSpPr>
      <xdr:spPr bwMode="auto">
        <a:xfrm>
          <a:off x="4410075" y="7324725"/>
          <a:ext cx="76200" cy="704850"/>
        </a:xfrm>
        <a:prstGeom prst="rightBrace">
          <a:avLst>
            <a:gd name="adj1" fmla="val 770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209550</xdr:colOff>
      <xdr:row>40</xdr:row>
      <xdr:rowOff>209549</xdr:rowOff>
    </xdr:from>
    <xdr:to>
      <xdr:col>11</xdr:col>
      <xdr:colOff>66675</xdr:colOff>
      <xdr:row>41</xdr:row>
      <xdr:rowOff>200024</xdr:rowOff>
    </xdr:to>
    <xdr:sp macro="" textlink="">
      <xdr:nvSpPr>
        <xdr:cNvPr id="2" name="円/楕円 1"/>
        <xdr:cNvSpPr/>
      </xdr:nvSpPr>
      <xdr:spPr>
        <a:xfrm>
          <a:off x="3886200" y="8201024"/>
          <a:ext cx="209550" cy="2000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133350</xdr:colOff>
      <xdr:row>42</xdr:row>
      <xdr:rowOff>28574</xdr:rowOff>
    </xdr:from>
    <xdr:to>
      <xdr:col>15</xdr:col>
      <xdr:colOff>47625</xdr:colOff>
      <xdr:row>43</xdr:row>
      <xdr:rowOff>19049</xdr:rowOff>
    </xdr:to>
    <xdr:sp macro="" textlink="">
      <xdr:nvSpPr>
        <xdr:cNvPr id="5" name="円/楕円 4"/>
        <xdr:cNvSpPr/>
      </xdr:nvSpPr>
      <xdr:spPr>
        <a:xfrm>
          <a:off x="4419600" y="8439149"/>
          <a:ext cx="180975" cy="2000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466725</xdr:colOff>
      <xdr:row>36</xdr:row>
      <xdr:rowOff>0</xdr:rowOff>
    </xdr:from>
    <xdr:to>
      <xdr:col>7</xdr:col>
      <xdr:colOff>542925</xdr:colOff>
      <xdr:row>41</xdr:row>
      <xdr:rowOff>0</xdr:rowOff>
    </xdr:to>
    <xdr:sp macro="" textlink="">
      <xdr:nvSpPr>
        <xdr:cNvPr id="5121" name="AutoShape 1"/>
        <xdr:cNvSpPr>
          <a:spLocks/>
        </xdr:cNvSpPr>
      </xdr:nvSpPr>
      <xdr:spPr bwMode="auto">
        <a:xfrm>
          <a:off x="3143250" y="7324725"/>
          <a:ext cx="76200" cy="704850"/>
        </a:xfrm>
        <a:prstGeom prst="leftBrace">
          <a:avLst>
            <a:gd name="adj1" fmla="val 770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36</xdr:row>
      <xdr:rowOff>0</xdr:rowOff>
    </xdr:from>
    <xdr:to>
      <xdr:col>14</xdr:col>
      <xdr:colOff>47625</xdr:colOff>
      <xdr:row>41</xdr:row>
      <xdr:rowOff>0</xdr:rowOff>
    </xdr:to>
    <xdr:sp macro="" textlink="">
      <xdr:nvSpPr>
        <xdr:cNvPr id="5122" name="AutoShape 2"/>
        <xdr:cNvSpPr>
          <a:spLocks/>
        </xdr:cNvSpPr>
      </xdr:nvSpPr>
      <xdr:spPr bwMode="auto">
        <a:xfrm>
          <a:off x="4381500" y="7324725"/>
          <a:ext cx="76200" cy="704850"/>
        </a:xfrm>
        <a:prstGeom prst="rightBrace">
          <a:avLst>
            <a:gd name="adj1" fmla="val 770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selection activeCell="A5" sqref="A5:V5"/>
    </sheetView>
  </sheetViews>
  <sheetFormatPr defaultRowHeight="13.5"/>
  <cols>
    <col min="1" max="1" width="1" style="1" customWidth="1"/>
    <col min="2" max="2" width="21.75" style="1" customWidth="1"/>
    <col min="3" max="3" width="1.5" style="1" customWidth="1"/>
    <col min="4" max="4" width="5.875" style="1" customWidth="1"/>
    <col min="5" max="5" width="1.125" style="1" customWidth="1"/>
    <col min="6" max="6" width="1.875" style="1" customWidth="1"/>
    <col min="7" max="7" width="2.375" style="1" customWidth="1"/>
    <col min="8" max="8" width="8.375" style="1" customWidth="1"/>
    <col min="9" max="9" width="4.375" style="1" customWidth="1"/>
    <col min="10" max="10" width="3.5" style="1" customWidth="1"/>
    <col min="11" max="11" width="1.125" style="1" customWidth="1"/>
    <col min="12" max="12" width="1.875" style="1" customWidth="1"/>
    <col min="13" max="13" width="1.5" style="1" customWidth="1"/>
    <col min="14" max="14" width="2.375" style="1" customWidth="1"/>
    <col min="15" max="15" width="1.125" style="1" customWidth="1"/>
    <col min="16" max="17" width="1.875" style="1" customWidth="1"/>
    <col min="18" max="18" width="2.375" style="1" customWidth="1"/>
    <col min="19" max="19" width="1.625" style="1" customWidth="1"/>
    <col min="20" max="21" width="9.875" style="1" customWidth="1"/>
    <col min="22" max="22" width="8.875" style="1" customWidth="1"/>
    <col min="23" max="16384" width="9" style="1"/>
  </cols>
  <sheetData>
    <row r="1" spans="1:22">
      <c r="B1" s="9" t="s">
        <v>70</v>
      </c>
      <c r="F1" s="1" t="s">
        <v>71</v>
      </c>
      <c r="H1" s="37"/>
      <c r="I1" s="37"/>
      <c r="J1" s="37"/>
      <c r="K1" s="1" t="s">
        <v>72</v>
      </c>
    </row>
    <row r="2" spans="1:22">
      <c r="F2" s="1" t="s">
        <v>71</v>
      </c>
      <c r="H2" s="1" t="s">
        <v>73</v>
      </c>
    </row>
    <row r="4" spans="1:22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</row>
    <row r="5" spans="1:22">
      <c r="A5" s="148"/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</row>
    <row r="6" spans="1:22">
      <c r="A6" s="148"/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</row>
    <row r="7" spans="1:22" ht="17.25">
      <c r="A7" s="134" t="s">
        <v>33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</row>
    <row r="8" spans="1:22">
      <c r="A8" s="160"/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</row>
    <row r="9" spans="1:22" ht="40.5" customHeight="1">
      <c r="A9" s="81" t="s">
        <v>7</v>
      </c>
      <c r="B9" s="81"/>
      <c r="C9" s="78" t="s">
        <v>31</v>
      </c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80"/>
      <c r="T9" s="4" t="s">
        <v>9</v>
      </c>
      <c r="U9" s="3" t="s">
        <v>12</v>
      </c>
      <c r="V9" s="2" t="s">
        <v>32</v>
      </c>
    </row>
    <row r="10" spans="1:22" ht="17.100000000000001" customHeight="1">
      <c r="A10" s="84" t="s">
        <v>4</v>
      </c>
      <c r="B10" s="85"/>
      <c r="C10" s="94" t="s">
        <v>13</v>
      </c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6"/>
      <c r="T10" s="43"/>
      <c r="U10" s="91" t="str">
        <f>IF(D11=0,"",IF(D11="","",IF(D11&gt;0,D11/G12)))</f>
        <v/>
      </c>
      <c r="V10" s="43"/>
    </row>
    <row r="11" spans="1:22" ht="17.100000000000001" customHeight="1">
      <c r="A11" s="86"/>
      <c r="B11" s="87"/>
      <c r="C11" s="54" t="s">
        <v>34</v>
      </c>
      <c r="D11" s="82"/>
      <c r="E11" s="73" t="s">
        <v>35</v>
      </c>
      <c r="F11" s="73" t="s">
        <v>36</v>
      </c>
      <c r="G11" s="101">
        <v>1</v>
      </c>
      <c r="H11" s="101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97"/>
      <c r="T11" s="44"/>
      <c r="U11" s="92"/>
      <c r="V11" s="44"/>
    </row>
    <row r="12" spans="1:22" ht="17.100000000000001" customHeight="1">
      <c r="A12" s="88"/>
      <c r="B12" s="89"/>
      <c r="C12" s="55"/>
      <c r="D12" s="83"/>
      <c r="E12" s="74"/>
      <c r="F12" s="74"/>
      <c r="G12" s="90">
        <v>20000</v>
      </c>
      <c r="H12" s="90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98"/>
      <c r="T12" s="45"/>
      <c r="U12" s="93"/>
      <c r="V12" s="45"/>
    </row>
    <row r="13" spans="1:22" ht="17.100000000000001" customHeight="1">
      <c r="A13" s="65" t="s">
        <v>10</v>
      </c>
      <c r="B13" s="66"/>
      <c r="C13" s="104" t="s">
        <v>13</v>
      </c>
      <c r="D13" s="105"/>
      <c r="E13" s="105"/>
      <c r="F13" s="105"/>
      <c r="G13" s="105"/>
      <c r="H13" s="105"/>
      <c r="I13" s="105"/>
      <c r="J13" s="105"/>
      <c r="K13" s="105"/>
      <c r="L13" s="102" t="s">
        <v>15</v>
      </c>
      <c r="M13" s="102"/>
      <c r="N13" s="102"/>
      <c r="O13" s="11"/>
      <c r="P13" s="102" t="s">
        <v>14</v>
      </c>
      <c r="Q13" s="102"/>
      <c r="R13" s="102"/>
      <c r="S13" s="103"/>
      <c r="T13" s="43"/>
      <c r="U13" s="75">
        <f>IF(D14=0,"",IF(D14="","",IF(D14/100/J15-N14-R14&lt;0,0,IF(D14&gt;0,D14/100/J15-N14-R14))))</f>
        <v>0.90909090909090906</v>
      </c>
      <c r="V13" s="51" t="s">
        <v>11</v>
      </c>
    </row>
    <row r="14" spans="1:22" ht="17.100000000000001" customHeight="1">
      <c r="A14" s="67"/>
      <c r="B14" s="68"/>
      <c r="C14" s="106" t="s">
        <v>37</v>
      </c>
      <c r="D14" s="71">
        <v>2000</v>
      </c>
      <c r="E14" s="108" t="s">
        <v>38</v>
      </c>
      <c r="F14" s="73" t="s">
        <v>39</v>
      </c>
      <c r="G14" s="59">
        <v>1</v>
      </c>
      <c r="H14" s="59"/>
      <c r="I14" s="59"/>
      <c r="J14" s="59"/>
      <c r="K14" s="59"/>
      <c r="L14" s="58" t="s">
        <v>40</v>
      </c>
      <c r="M14" s="56" t="s">
        <v>37</v>
      </c>
      <c r="N14" s="99"/>
      <c r="O14" s="56" t="s">
        <v>38</v>
      </c>
      <c r="P14" s="58" t="s">
        <v>40</v>
      </c>
      <c r="Q14" s="56" t="s">
        <v>37</v>
      </c>
      <c r="R14" s="99"/>
      <c r="S14" s="49" t="s">
        <v>38</v>
      </c>
      <c r="T14" s="44"/>
      <c r="U14" s="76"/>
      <c r="V14" s="52"/>
    </row>
    <row r="15" spans="1:22" ht="17.100000000000001" customHeight="1">
      <c r="A15" s="69"/>
      <c r="B15" s="70"/>
      <c r="C15" s="107"/>
      <c r="D15" s="72"/>
      <c r="E15" s="109"/>
      <c r="F15" s="74"/>
      <c r="G15" s="59" t="s">
        <v>16</v>
      </c>
      <c r="H15" s="59"/>
      <c r="I15" s="59"/>
      <c r="J15" s="40">
        <v>22</v>
      </c>
      <c r="K15" s="12" t="s">
        <v>8</v>
      </c>
      <c r="L15" s="59"/>
      <c r="M15" s="57"/>
      <c r="N15" s="100"/>
      <c r="O15" s="57"/>
      <c r="P15" s="59"/>
      <c r="Q15" s="57"/>
      <c r="R15" s="100"/>
      <c r="S15" s="50"/>
      <c r="T15" s="45"/>
      <c r="U15" s="77"/>
      <c r="V15" s="53"/>
    </row>
    <row r="16" spans="1:22" ht="17.100000000000001" customHeight="1">
      <c r="A16" s="117"/>
      <c r="B16" s="46" t="s">
        <v>0</v>
      </c>
      <c r="C16" s="104" t="s">
        <v>13</v>
      </c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2" t="s">
        <v>14</v>
      </c>
      <c r="Q16" s="102"/>
      <c r="R16" s="102"/>
      <c r="S16" s="103"/>
      <c r="T16" s="110" t="s">
        <v>42</v>
      </c>
      <c r="U16" s="91" t="str">
        <f>IF(D17=0,"",IF(D17="","",IF(D17/G18/J18/4-R17&lt;0,0,IF(D17&gt;0,D17/G18/J18/4-R17))))</f>
        <v/>
      </c>
      <c r="V16" s="51" t="s">
        <v>11</v>
      </c>
    </row>
    <row r="17" spans="1:22" ht="17.100000000000001" customHeight="1">
      <c r="A17" s="118"/>
      <c r="B17" s="47"/>
      <c r="C17" s="54" t="s">
        <v>43</v>
      </c>
      <c r="D17" s="113"/>
      <c r="E17" s="56" t="s">
        <v>44</v>
      </c>
      <c r="F17" s="58" t="s">
        <v>45</v>
      </c>
      <c r="G17" s="59">
        <v>1</v>
      </c>
      <c r="H17" s="59"/>
      <c r="I17" s="59"/>
      <c r="J17" s="59"/>
      <c r="K17" s="59"/>
      <c r="L17" s="58" t="s">
        <v>45</v>
      </c>
      <c r="M17" s="111" t="s">
        <v>46</v>
      </c>
      <c r="N17" s="111"/>
      <c r="O17" s="111"/>
      <c r="P17" s="58" t="s">
        <v>47</v>
      </c>
      <c r="Q17" s="56" t="s">
        <v>43</v>
      </c>
      <c r="R17" s="99"/>
      <c r="S17" s="49" t="s">
        <v>44</v>
      </c>
      <c r="T17" s="52"/>
      <c r="U17" s="92"/>
      <c r="V17" s="52"/>
    </row>
    <row r="18" spans="1:22" ht="17.100000000000001" customHeight="1">
      <c r="A18" s="118"/>
      <c r="B18" s="48"/>
      <c r="C18" s="55"/>
      <c r="D18" s="114"/>
      <c r="E18" s="57"/>
      <c r="F18" s="59"/>
      <c r="G18" s="8">
        <v>30</v>
      </c>
      <c r="H18" s="59" t="s">
        <v>62</v>
      </c>
      <c r="I18" s="59"/>
      <c r="J18" s="38"/>
      <c r="K18" s="15" t="s">
        <v>41</v>
      </c>
      <c r="L18" s="59"/>
      <c r="M18" s="112"/>
      <c r="N18" s="112"/>
      <c r="O18" s="112"/>
      <c r="P18" s="59"/>
      <c r="Q18" s="57"/>
      <c r="R18" s="100"/>
      <c r="S18" s="50"/>
      <c r="T18" s="53"/>
      <c r="U18" s="93"/>
      <c r="V18" s="53"/>
    </row>
    <row r="19" spans="1:22" ht="17.100000000000001" customHeight="1">
      <c r="A19" s="118"/>
      <c r="B19" s="46" t="s">
        <v>1</v>
      </c>
      <c r="C19" s="104" t="s">
        <v>13</v>
      </c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22"/>
      <c r="T19" s="43" t="s">
        <v>48</v>
      </c>
      <c r="U19" s="91" t="str">
        <f>IF(D20=0,"",IF(D20="","",IF(D20&gt;0,D20/G21/J21/4)))</f>
        <v/>
      </c>
      <c r="V19" s="43"/>
    </row>
    <row r="20" spans="1:22" ht="17.100000000000001" customHeight="1">
      <c r="A20" s="118"/>
      <c r="B20" s="47"/>
      <c r="C20" s="54" t="s">
        <v>34</v>
      </c>
      <c r="D20" s="113"/>
      <c r="E20" s="56" t="s">
        <v>35</v>
      </c>
      <c r="F20" s="58" t="s">
        <v>36</v>
      </c>
      <c r="G20" s="59">
        <v>1</v>
      </c>
      <c r="H20" s="59"/>
      <c r="I20" s="59"/>
      <c r="J20" s="59"/>
      <c r="K20" s="59"/>
      <c r="L20" s="58" t="s">
        <v>36</v>
      </c>
      <c r="M20" s="111" t="s">
        <v>49</v>
      </c>
      <c r="N20" s="111"/>
      <c r="O20" s="111"/>
      <c r="P20" s="58"/>
      <c r="Q20" s="58"/>
      <c r="R20" s="58"/>
      <c r="S20" s="123"/>
      <c r="T20" s="44"/>
      <c r="U20" s="92"/>
      <c r="V20" s="44"/>
    </row>
    <row r="21" spans="1:22" ht="17.100000000000001" customHeight="1">
      <c r="A21" s="118"/>
      <c r="B21" s="48"/>
      <c r="C21" s="55"/>
      <c r="D21" s="114"/>
      <c r="E21" s="57"/>
      <c r="F21" s="59"/>
      <c r="G21" s="8">
        <v>25</v>
      </c>
      <c r="H21" s="59" t="s">
        <v>62</v>
      </c>
      <c r="I21" s="59"/>
      <c r="J21" s="38"/>
      <c r="K21" s="14" t="s">
        <v>41</v>
      </c>
      <c r="L21" s="59"/>
      <c r="M21" s="112"/>
      <c r="N21" s="112"/>
      <c r="O21" s="112"/>
      <c r="P21" s="59"/>
      <c r="Q21" s="59"/>
      <c r="R21" s="59"/>
      <c r="S21" s="124"/>
      <c r="T21" s="45"/>
      <c r="U21" s="93"/>
      <c r="V21" s="45"/>
    </row>
    <row r="22" spans="1:22" ht="17.100000000000001" customHeight="1">
      <c r="A22" s="67" t="s">
        <v>17</v>
      </c>
      <c r="B22" s="115"/>
      <c r="C22" s="119" t="s">
        <v>13</v>
      </c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1"/>
      <c r="T22" s="43" t="s">
        <v>50</v>
      </c>
      <c r="U22" s="125">
        <f>IF(D23=0,"",IF(D23="","",IF(D23&gt;0,D23/G24/J24/4)))</f>
        <v>9.2592592592592587E-2</v>
      </c>
      <c r="V22" s="51" t="s">
        <v>18</v>
      </c>
    </row>
    <row r="23" spans="1:22" ht="17.100000000000001" customHeight="1">
      <c r="A23" s="67"/>
      <c r="B23" s="115"/>
      <c r="C23" s="106" t="s">
        <v>51</v>
      </c>
      <c r="D23" s="128">
        <v>2000</v>
      </c>
      <c r="E23" s="56" t="s">
        <v>52</v>
      </c>
      <c r="F23" s="58" t="s">
        <v>53</v>
      </c>
      <c r="G23" s="59">
        <v>1</v>
      </c>
      <c r="H23" s="59"/>
      <c r="I23" s="59"/>
      <c r="J23" s="59"/>
      <c r="K23" s="59"/>
      <c r="L23" s="58" t="s">
        <v>53</v>
      </c>
      <c r="M23" s="111" t="s">
        <v>54</v>
      </c>
      <c r="N23" s="111"/>
      <c r="O23" s="111"/>
      <c r="P23" s="58"/>
      <c r="Q23" s="58"/>
      <c r="R23" s="58"/>
      <c r="S23" s="123"/>
      <c r="T23" s="44"/>
      <c r="U23" s="126"/>
      <c r="V23" s="52"/>
    </row>
    <row r="24" spans="1:22" ht="17.100000000000001" customHeight="1">
      <c r="A24" s="69"/>
      <c r="B24" s="116"/>
      <c r="C24" s="107"/>
      <c r="D24" s="129"/>
      <c r="E24" s="57"/>
      <c r="F24" s="59"/>
      <c r="G24" s="8">
        <v>20</v>
      </c>
      <c r="H24" s="59" t="s">
        <v>62</v>
      </c>
      <c r="I24" s="59"/>
      <c r="J24" s="40">
        <v>270</v>
      </c>
      <c r="K24" s="15" t="s">
        <v>41</v>
      </c>
      <c r="L24" s="59"/>
      <c r="M24" s="112"/>
      <c r="N24" s="112"/>
      <c r="O24" s="112"/>
      <c r="P24" s="59"/>
      <c r="Q24" s="59"/>
      <c r="R24" s="59"/>
      <c r="S24" s="124"/>
      <c r="T24" s="45"/>
      <c r="U24" s="127"/>
      <c r="V24" s="53"/>
    </row>
    <row r="25" spans="1:22" ht="17.100000000000001" customHeight="1">
      <c r="A25" s="117"/>
      <c r="B25" s="46" t="s">
        <v>2</v>
      </c>
      <c r="C25" s="104" t="s">
        <v>13</v>
      </c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22"/>
      <c r="T25" s="43"/>
      <c r="U25" s="91" t="str">
        <f>IF(D26=0,"",IF(D26="","",IF(D26&gt;0,D26/G27)))</f>
        <v/>
      </c>
      <c r="V25" s="51"/>
    </row>
    <row r="26" spans="1:22" ht="17.100000000000001" customHeight="1">
      <c r="A26" s="118"/>
      <c r="B26" s="47"/>
      <c r="C26" s="54" t="s">
        <v>34</v>
      </c>
      <c r="D26" s="113"/>
      <c r="E26" s="56" t="s">
        <v>35</v>
      </c>
      <c r="F26" s="58" t="s">
        <v>36</v>
      </c>
      <c r="G26" s="59">
        <v>1</v>
      </c>
      <c r="H26" s="59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123"/>
      <c r="T26" s="44"/>
      <c r="U26" s="92"/>
      <c r="V26" s="52"/>
    </row>
    <row r="27" spans="1:22" ht="17.100000000000001" customHeight="1">
      <c r="A27" s="118"/>
      <c r="B27" s="48"/>
      <c r="C27" s="55"/>
      <c r="D27" s="114"/>
      <c r="E27" s="57"/>
      <c r="F27" s="59"/>
      <c r="G27" s="62">
        <v>20000</v>
      </c>
      <c r="H27" s="62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124"/>
      <c r="T27" s="45"/>
      <c r="U27" s="93"/>
      <c r="V27" s="53"/>
    </row>
    <row r="28" spans="1:22" ht="17.100000000000001" customHeight="1">
      <c r="A28" s="67" t="s">
        <v>20</v>
      </c>
      <c r="B28" s="115"/>
      <c r="C28" s="119" t="s">
        <v>13</v>
      </c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1"/>
      <c r="T28" s="43"/>
      <c r="U28" s="125">
        <f>IF(D29=0,"",IF(D29="","",IF(D29&gt;0,D29/G30)))</f>
        <v>0.05</v>
      </c>
      <c r="V28" s="51" t="s">
        <v>19</v>
      </c>
    </row>
    <row r="29" spans="1:22" ht="17.100000000000001" customHeight="1">
      <c r="A29" s="67"/>
      <c r="B29" s="115"/>
      <c r="C29" s="106" t="s">
        <v>55</v>
      </c>
      <c r="D29" s="130">
        <v>2000</v>
      </c>
      <c r="E29" s="56" t="s">
        <v>56</v>
      </c>
      <c r="F29" s="58" t="s">
        <v>57</v>
      </c>
      <c r="G29" s="59">
        <v>1</v>
      </c>
      <c r="H29" s="59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123"/>
      <c r="T29" s="44"/>
      <c r="U29" s="126"/>
      <c r="V29" s="52"/>
    </row>
    <row r="30" spans="1:22" ht="17.100000000000001" customHeight="1">
      <c r="A30" s="69"/>
      <c r="B30" s="116"/>
      <c r="C30" s="107"/>
      <c r="D30" s="131"/>
      <c r="E30" s="57"/>
      <c r="F30" s="59"/>
      <c r="G30" s="62">
        <v>40000</v>
      </c>
      <c r="H30" s="62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124"/>
      <c r="T30" s="45"/>
      <c r="U30" s="127"/>
      <c r="V30" s="53"/>
    </row>
    <row r="31" spans="1:22" ht="17.100000000000001" customHeight="1">
      <c r="A31" s="84" t="s">
        <v>5</v>
      </c>
      <c r="B31" s="85"/>
      <c r="C31" s="104" t="s">
        <v>13</v>
      </c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22"/>
      <c r="T31" s="43"/>
      <c r="U31" s="125">
        <f>IF(D32=0,"",IF(D32="","",IF(D32&gt;0,D32/G33)))</f>
        <v>0.1</v>
      </c>
      <c r="V31" s="43"/>
    </row>
    <row r="32" spans="1:22" ht="17.100000000000001" customHeight="1">
      <c r="A32" s="86"/>
      <c r="B32" s="87"/>
      <c r="C32" s="54" t="s">
        <v>34</v>
      </c>
      <c r="D32" s="130">
        <v>2000</v>
      </c>
      <c r="E32" s="56" t="s">
        <v>35</v>
      </c>
      <c r="F32" s="56" t="s">
        <v>36</v>
      </c>
      <c r="G32" s="59">
        <v>1</v>
      </c>
      <c r="H32" s="59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123"/>
      <c r="T32" s="44"/>
      <c r="U32" s="126"/>
      <c r="V32" s="44"/>
    </row>
    <row r="33" spans="1:22" ht="17.100000000000001" customHeight="1">
      <c r="A33" s="136"/>
      <c r="B33" s="137"/>
      <c r="C33" s="54"/>
      <c r="D33" s="130"/>
      <c r="E33" s="56"/>
      <c r="F33" s="56"/>
      <c r="G33" s="63">
        <v>20000</v>
      </c>
      <c r="H33" s="63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123"/>
      <c r="T33" s="44"/>
      <c r="U33" s="126"/>
      <c r="V33" s="44"/>
    </row>
    <row r="34" spans="1:22" ht="17.100000000000001" customHeight="1">
      <c r="A34" s="136"/>
      <c r="B34" s="137"/>
      <c r="C34" s="135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123"/>
      <c r="T34" s="44"/>
      <c r="U34" s="126"/>
      <c r="V34" s="44"/>
    </row>
    <row r="35" spans="1:22" ht="9" customHeight="1">
      <c r="A35" s="136"/>
      <c r="B35" s="137"/>
      <c r="C35" s="135"/>
      <c r="D35" s="58"/>
      <c r="E35" s="58"/>
      <c r="F35" s="142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4"/>
      <c r="S35" s="123"/>
      <c r="T35" s="44"/>
      <c r="U35" s="126"/>
      <c r="V35" s="44"/>
    </row>
    <row r="36" spans="1:22" ht="17.100000000000001" customHeight="1">
      <c r="A36" s="136"/>
      <c r="B36" s="137"/>
      <c r="C36" s="135"/>
      <c r="D36" s="58"/>
      <c r="E36" s="58"/>
      <c r="F36" s="145" t="s">
        <v>64</v>
      </c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7"/>
      <c r="S36" s="123"/>
      <c r="T36" s="44"/>
      <c r="U36" s="126"/>
      <c r="V36" s="44"/>
    </row>
    <row r="37" spans="1:22" ht="17.100000000000001" customHeight="1">
      <c r="A37" s="136"/>
      <c r="B37" s="137"/>
      <c r="C37" s="135"/>
      <c r="D37" s="58"/>
      <c r="E37" s="58"/>
      <c r="F37" s="19"/>
      <c r="G37" s="13"/>
      <c r="H37" s="18"/>
      <c r="I37" s="20" t="s">
        <v>22</v>
      </c>
      <c r="J37" s="64">
        <v>2</v>
      </c>
      <c r="K37" s="64"/>
      <c r="L37" s="64"/>
      <c r="M37" s="58" t="s">
        <v>26</v>
      </c>
      <c r="N37" s="58"/>
      <c r="O37" s="21"/>
      <c r="P37" s="21"/>
      <c r="Q37" s="21"/>
      <c r="R37" s="22"/>
      <c r="S37" s="123"/>
      <c r="T37" s="44"/>
      <c r="U37" s="126"/>
      <c r="V37" s="44"/>
    </row>
    <row r="38" spans="1:22" ht="3" customHeight="1">
      <c r="A38" s="136"/>
      <c r="B38" s="137"/>
      <c r="C38" s="135"/>
      <c r="D38" s="58"/>
      <c r="E38" s="58"/>
      <c r="F38" s="19"/>
      <c r="G38" s="13"/>
      <c r="H38" s="18"/>
      <c r="I38" s="20"/>
      <c r="J38" s="5"/>
      <c r="K38" s="5"/>
      <c r="L38" s="5"/>
      <c r="M38" s="5"/>
      <c r="N38" s="5"/>
      <c r="O38" s="21"/>
      <c r="P38" s="21"/>
      <c r="Q38" s="21"/>
      <c r="R38" s="22"/>
      <c r="S38" s="123"/>
      <c r="T38" s="44"/>
      <c r="U38" s="126"/>
      <c r="V38" s="44"/>
    </row>
    <row r="39" spans="1:22" ht="17.100000000000001" customHeight="1">
      <c r="A39" s="136"/>
      <c r="B39" s="137"/>
      <c r="C39" s="135"/>
      <c r="D39" s="58"/>
      <c r="E39" s="58"/>
      <c r="F39" s="17" t="s">
        <v>21</v>
      </c>
      <c r="G39" s="18"/>
      <c r="H39" s="18"/>
      <c r="I39" s="20" t="s">
        <v>58</v>
      </c>
      <c r="J39" s="99"/>
      <c r="K39" s="99"/>
      <c r="L39" s="99"/>
      <c r="M39" s="58" t="s">
        <v>26</v>
      </c>
      <c r="N39" s="58"/>
      <c r="O39" s="21"/>
      <c r="P39" s="21" t="s">
        <v>27</v>
      </c>
      <c r="Q39" s="21"/>
      <c r="R39" s="22"/>
      <c r="S39" s="123"/>
      <c r="T39" s="44"/>
      <c r="U39" s="126"/>
      <c r="V39" s="44"/>
    </row>
    <row r="40" spans="1:22" ht="3" customHeight="1">
      <c r="A40" s="136"/>
      <c r="B40" s="137"/>
      <c r="C40" s="135"/>
      <c r="D40" s="58"/>
      <c r="E40" s="58"/>
      <c r="F40" s="17"/>
      <c r="G40" s="18"/>
      <c r="H40" s="18"/>
      <c r="I40" s="20"/>
      <c r="J40" s="5"/>
      <c r="K40" s="5"/>
      <c r="L40" s="5"/>
      <c r="M40" s="5"/>
      <c r="N40" s="5"/>
      <c r="O40" s="21"/>
      <c r="P40" s="21"/>
      <c r="Q40" s="21"/>
      <c r="R40" s="22"/>
      <c r="S40" s="123"/>
      <c r="T40" s="44"/>
      <c r="U40" s="126"/>
      <c r="V40" s="44"/>
    </row>
    <row r="41" spans="1:22" ht="17.100000000000001" customHeight="1">
      <c r="A41" s="136"/>
      <c r="B41" s="137"/>
      <c r="C41" s="135"/>
      <c r="D41" s="58"/>
      <c r="E41" s="58"/>
      <c r="F41" s="19"/>
      <c r="G41" s="13"/>
      <c r="H41" s="16"/>
      <c r="I41" s="20" t="s">
        <v>23</v>
      </c>
      <c r="J41" s="99"/>
      <c r="K41" s="99"/>
      <c r="L41" s="99"/>
      <c r="M41" s="58" t="s">
        <v>26</v>
      </c>
      <c r="N41" s="58"/>
      <c r="O41" s="21"/>
      <c r="P41" s="21"/>
      <c r="Q41" s="21"/>
      <c r="R41" s="22"/>
      <c r="S41" s="123"/>
      <c r="T41" s="44"/>
      <c r="U41" s="126"/>
      <c r="V41" s="44"/>
    </row>
    <row r="42" spans="1:22" ht="17.100000000000001" customHeight="1">
      <c r="A42" s="136"/>
      <c r="B42" s="137"/>
      <c r="C42" s="135"/>
      <c r="D42" s="58"/>
      <c r="E42" s="58"/>
      <c r="F42" s="60" t="s">
        <v>24</v>
      </c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61"/>
      <c r="S42" s="123"/>
      <c r="T42" s="44"/>
      <c r="U42" s="126"/>
      <c r="V42" s="44"/>
    </row>
    <row r="43" spans="1:22" ht="17.100000000000001" customHeight="1">
      <c r="A43" s="136"/>
      <c r="B43" s="137"/>
      <c r="C43" s="135"/>
      <c r="D43" s="58"/>
      <c r="E43" s="58"/>
      <c r="F43" s="23"/>
      <c r="G43" s="24"/>
      <c r="H43" s="161" t="s">
        <v>25</v>
      </c>
      <c r="I43" s="161"/>
      <c r="J43" s="161"/>
      <c r="K43" s="161"/>
      <c r="L43" s="161"/>
      <c r="M43" s="161"/>
      <c r="N43" s="161"/>
      <c r="O43" s="161"/>
      <c r="P43" s="161"/>
      <c r="Q43" s="161"/>
      <c r="R43" s="162"/>
      <c r="S43" s="123"/>
      <c r="T43" s="44"/>
      <c r="U43" s="126"/>
      <c r="V43" s="44"/>
    </row>
    <row r="44" spans="1:22" ht="9" customHeight="1">
      <c r="A44" s="138"/>
      <c r="B44" s="139"/>
      <c r="C44" s="149"/>
      <c r="D44" s="59"/>
      <c r="E44" s="59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24"/>
      <c r="T44" s="45"/>
      <c r="U44" s="127"/>
      <c r="V44" s="45"/>
    </row>
    <row r="45" spans="1:22" ht="17.100000000000001" customHeight="1">
      <c r="A45" s="84" t="s">
        <v>6</v>
      </c>
      <c r="B45" s="85"/>
      <c r="C45" s="104" t="s">
        <v>28</v>
      </c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22"/>
      <c r="T45" s="140"/>
      <c r="U45" s="42" t="str">
        <f>IF(G46&gt;0,G46/20000,IF(G48&gt;20000,(G48-20000)/80000+1,IF(G46=0,"",IF(G46="","",IF(G48=0,"",IF(G48="",""))))))</f>
        <v/>
      </c>
      <c r="V45" s="43"/>
    </row>
    <row r="46" spans="1:22" ht="17.100000000000001" customHeight="1">
      <c r="A46" s="86"/>
      <c r="B46" s="87"/>
      <c r="C46" s="135"/>
      <c r="D46" s="58"/>
      <c r="E46" s="58"/>
      <c r="F46" s="20" t="s">
        <v>34</v>
      </c>
      <c r="G46" s="113"/>
      <c r="H46" s="113"/>
      <c r="I46" s="56" t="s">
        <v>59</v>
      </c>
      <c r="J46" s="56"/>
      <c r="K46" s="56"/>
      <c r="L46" s="56"/>
      <c r="M46" s="56"/>
      <c r="N46" s="56"/>
      <c r="O46" s="56"/>
      <c r="P46" s="56"/>
      <c r="Q46" s="56"/>
      <c r="R46" s="56"/>
      <c r="S46" s="49"/>
      <c r="T46" s="140"/>
      <c r="U46" s="42"/>
      <c r="V46" s="44"/>
    </row>
    <row r="47" spans="1:22" ht="17.100000000000001" customHeight="1">
      <c r="A47" s="136"/>
      <c r="B47" s="137"/>
      <c r="C47" s="54" t="s">
        <v>29</v>
      </c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49"/>
      <c r="T47" s="140"/>
      <c r="U47" s="42"/>
      <c r="V47" s="44"/>
    </row>
    <row r="48" spans="1:22" ht="17.100000000000001" customHeight="1">
      <c r="A48" s="138"/>
      <c r="B48" s="139"/>
      <c r="C48" s="10"/>
      <c r="D48" s="25" t="s">
        <v>60</v>
      </c>
      <c r="E48" s="14" t="s">
        <v>34</v>
      </c>
      <c r="F48" s="25" t="s">
        <v>34</v>
      </c>
      <c r="G48" s="114"/>
      <c r="H48" s="114"/>
      <c r="I48" s="57" t="s">
        <v>61</v>
      </c>
      <c r="J48" s="57"/>
      <c r="K48" s="57"/>
      <c r="L48" s="57"/>
      <c r="M48" s="57"/>
      <c r="N48" s="57"/>
      <c r="O48" s="57"/>
      <c r="P48" s="57"/>
      <c r="Q48" s="57"/>
      <c r="R48" s="57"/>
      <c r="S48" s="50"/>
      <c r="T48" s="140"/>
      <c r="U48" s="42"/>
      <c r="V48" s="45"/>
    </row>
    <row r="49" spans="1:22" ht="17.100000000000001" customHeight="1">
      <c r="A49" s="150" t="s">
        <v>3</v>
      </c>
      <c r="B49" s="151"/>
      <c r="C49" s="104" t="s">
        <v>63</v>
      </c>
      <c r="D49" s="105"/>
      <c r="E49" s="105"/>
      <c r="F49" s="105"/>
      <c r="G49" s="105"/>
      <c r="H49" s="105"/>
      <c r="I49" s="41">
        <v>5</v>
      </c>
      <c r="J49" s="105" t="s">
        <v>30</v>
      </c>
      <c r="K49" s="105"/>
      <c r="L49" s="105"/>
      <c r="M49" s="105"/>
      <c r="N49" s="105"/>
      <c r="O49" s="105"/>
      <c r="P49" s="105"/>
      <c r="Q49" s="105"/>
      <c r="R49" s="105"/>
      <c r="S49" s="122"/>
      <c r="T49" s="43"/>
      <c r="U49" s="26">
        <f>SUM(U10:U48)</f>
        <v>1.1516835016835019</v>
      </c>
      <c r="V49" s="133"/>
    </row>
    <row r="50" spans="1:22" ht="17.100000000000001" customHeight="1">
      <c r="A50" s="136"/>
      <c r="B50" s="137"/>
      <c r="C50" s="152"/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4"/>
      <c r="T50" s="44"/>
      <c r="U50" s="158">
        <f>ROUNDUP(SUM(U10:U48),0)</f>
        <v>2</v>
      </c>
      <c r="V50" s="44"/>
    </row>
    <row r="51" spans="1:22" ht="17.100000000000001" customHeight="1">
      <c r="A51" s="138"/>
      <c r="B51" s="139"/>
      <c r="C51" s="155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7"/>
      <c r="T51" s="45"/>
      <c r="U51" s="159">
        <f>ROUNDUP(SUM(U12:U50),0)</f>
        <v>5</v>
      </c>
      <c r="V51" s="45"/>
    </row>
    <row r="52" spans="1:22">
      <c r="U52" s="6"/>
    </row>
    <row r="53" spans="1:22">
      <c r="U53" s="6"/>
    </row>
  </sheetData>
  <sheetProtection selectLockedCells="1"/>
  <mergeCells count="158">
    <mergeCell ref="A5:V5"/>
    <mergeCell ref="A6:V6"/>
    <mergeCell ref="C49:H49"/>
    <mergeCell ref="J49:S49"/>
    <mergeCell ref="A47:B48"/>
    <mergeCell ref="C45:S45"/>
    <mergeCell ref="C47:S47"/>
    <mergeCell ref="I46:S46"/>
    <mergeCell ref="C35:E44"/>
    <mergeCell ref="S35:S44"/>
    <mergeCell ref="A49:B51"/>
    <mergeCell ref="C50:S51"/>
    <mergeCell ref="U50:U51"/>
    <mergeCell ref="A8:V8"/>
    <mergeCell ref="C46:E46"/>
    <mergeCell ref="I48:S48"/>
    <mergeCell ref="G46:H46"/>
    <mergeCell ref="G48:H48"/>
    <mergeCell ref="J41:L41"/>
    <mergeCell ref="H43:R43"/>
    <mergeCell ref="V25:V27"/>
    <mergeCell ref="A28:B30"/>
    <mergeCell ref="A25:A27"/>
    <mergeCell ref="C28:S28"/>
    <mergeCell ref="A4:V4"/>
    <mergeCell ref="T49:T51"/>
    <mergeCell ref="V49:V51"/>
    <mergeCell ref="A7:V7"/>
    <mergeCell ref="I32:S33"/>
    <mergeCell ref="C34:S34"/>
    <mergeCell ref="U28:U30"/>
    <mergeCell ref="A31:B32"/>
    <mergeCell ref="A33:B44"/>
    <mergeCell ref="A45:B46"/>
    <mergeCell ref="T45:T48"/>
    <mergeCell ref="F44:R44"/>
    <mergeCell ref="F35:R35"/>
    <mergeCell ref="T31:T44"/>
    <mergeCell ref="J39:L39"/>
    <mergeCell ref="F36:R36"/>
    <mergeCell ref="V28:V30"/>
    <mergeCell ref="C31:S31"/>
    <mergeCell ref="C32:C33"/>
    <mergeCell ref="D32:D33"/>
    <mergeCell ref="E32:E33"/>
    <mergeCell ref="F32:F33"/>
    <mergeCell ref="U31:U44"/>
    <mergeCell ref="V31:V44"/>
    <mergeCell ref="C29:C30"/>
    <mergeCell ref="D29:D30"/>
    <mergeCell ref="F29:F30"/>
    <mergeCell ref="E29:E30"/>
    <mergeCell ref="I29:S30"/>
    <mergeCell ref="T28:T30"/>
    <mergeCell ref="T25:T27"/>
    <mergeCell ref="U25:U27"/>
    <mergeCell ref="C26:C27"/>
    <mergeCell ref="E26:E27"/>
    <mergeCell ref="D26:D27"/>
    <mergeCell ref="F26:F27"/>
    <mergeCell ref="G27:H27"/>
    <mergeCell ref="G26:H26"/>
    <mergeCell ref="C25:S25"/>
    <mergeCell ref="I26:S27"/>
    <mergeCell ref="U22:U24"/>
    <mergeCell ref="V22:V24"/>
    <mergeCell ref="D23:D24"/>
    <mergeCell ref="L23:L24"/>
    <mergeCell ref="M23:O24"/>
    <mergeCell ref="P23:S24"/>
    <mergeCell ref="T22:T24"/>
    <mergeCell ref="G23:K23"/>
    <mergeCell ref="T19:T21"/>
    <mergeCell ref="U19:U21"/>
    <mergeCell ref="V19:V21"/>
    <mergeCell ref="A22:B24"/>
    <mergeCell ref="A16:A21"/>
    <mergeCell ref="C22:S22"/>
    <mergeCell ref="C23:C24"/>
    <mergeCell ref="E23:E24"/>
    <mergeCell ref="F23:F24"/>
    <mergeCell ref="H24:I24"/>
    <mergeCell ref="C19:S19"/>
    <mergeCell ref="P20:S21"/>
    <mergeCell ref="F20:F21"/>
    <mergeCell ref="L20:L21"/>
    <mergeCell ref="D20:D21"/>
    <mergeCell ref="H21:I21"/>
    <mergeCell ref="G20:K20"/>
    <mergeCell ref="M20:O21"/>
    <mergeCell ref="T16:T18"/>
    <mergeCell ref="U16:U18"/>
    <mergeCell ref="V16:V18"/>
    <mergeCell ref="B19:B21"/>
    <mergeCell ref="C20:C21"/>
    <mergeCell ref="E20:E21"/>
    <mergeCell ref="S17:S18"/>
    <mergeCell ref="R17:R18"/>
    <mergeCell ref="P16:S16"/>
    <mergeCell ref="C16:O16"/>
    <mergeCell ref="Q17:Q18"/>
    <mergeCell ref="L17:L18"/>
    <mergeCell ref="M17:O18"/>
    <mergeCell ref="P17:P18"/>
    <mergeCell ref="G17:K17"/>
    <mergeCell ref="D17:D18"/>
    <mergeCell ref="Q14:Q15"/>
    <mergeCell ref="L14:L15"/>
    <mergeCell ref="N14:N15"/>
    <mergeCell ref="G15:I15"/>
    <mergeCell ref="G14:K14"/>
    <mergeCell ref="G11:H11"/>
    <mergeCell ref="P14:P15"/>
    <mergeCell ref="P13:S13"/>
    <mergeCell ref="L13:N13"/>
    <mergeCell ref="C13:K13"/>
    <mergeCell ref="R14:R15"/>
    <mergeCell ref="C14:C15"/>
    <mergeCell ref="E14:E15"/>
    <mergeCell ref="M14:M15"/>
    <mergeCell ref="O14:O15"/>
    <mergeCell ref="C9:S9"/>
    <mergeCell ref="A9:B9"/>
    <mergeCell ref="D11:D12"/>
    <mergeCell ref="F11:F12"/>
    <mergeCell ref="A10:B12"/>
    <mergeCell ref="G12:H12"/>
    <mergeCell ref="T10:T12"/>
    <mergeCell ref="U10:U12"/>
    <mergeCell ref="V10:V12"/>
    <mergeCell ref="C10:S10"/>
    <mergeCell ref="C11:C12"/>
    <mergeCell ref="E11:E12"/>
    <mergeCell ref="I11:S12"/>
    <mergeCell ref="U45:U48"/>
    <mergeCell ref="V45:V48"/>
    <mergeCell ref="B25:B27"/>
    <mergeCell ref="S14:S15"/>
    <mergeCell ref="V13:V15"/>
    <mergeCell ref="B16:B18"/>
    <mergeCell ref="C17:C18"/>
    <mergeCell ref="E17:E18"/>
    <mergeCell ref="F17:F18"/>
    <mergeCell ref="H18:I18"/>
    <mergeCell ref="F42:R42"/>
    <mergeCell ref="G30:H30"/>
    <mergeCell ref="G29:H29"/>
    <mergeCell ref="G33:H33"/>
    <mergeCell ref="G32:H32"/>
    <mergeCell ref="M39:N39"/>
    <mergeCell ref="M41:N41"/>
    <mergeCell ref="J37:L37"/>
    <mergeCell ref="M37:N37"/>
    <mergeCell ref="A13:B15"/>
    <mergeCell ref="D14:D15"/>
    <mergeCell ref="F14:F15"/>
    <mergeCell ref="T13:T15"/>
    <mergeCell ref="U13:U15"/>
  </mergeCells>
  <phoneticPr fontId="2"/>
  <pageMargins left="0.47244094488188981" right="0.35433070866141736" top="0.59055118110236227" bottom="0.59055118110236227" header="0.51181102362204722" footer="0.51181102362204722"/>
  <pageSetup paperSize="9" orientation="portrait" blackAndWhite="1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V53"/>
  <sheetViews>
    <sheetView tabSelected="1" workbookViewId="0">
      <selection activeCell="A4" sqref="A4:V4"/>
    </sheetView>
  </sheetViews>
  <sheetFormatPr defaultRowHeight="13.5"/>
  <cols>
    <col min="1" max="1" width="1" style="1" customWidth="1"/>
    <col min="2" max="2" width="21.75" style="1" customWidth="1"/>
    <col min="3" max="3" width="1.5" style="1" customWidth="1"/>
    <col min="4" max="4" width="5.5" style="1" customWidth="1"/>
    <col min="5" max="5" width="1.125" style="1" customWidth="1"/>
    <col min="6" max="6" width="1.875" style="1" customWidth="1"/>
    <col min="7" max="7" width="2.375" style="1" customWidth="1"/>
    <col min="8" max="8" width="8.375" style="1" customWidth="1"/>
    <col min="9" max="9" width="4.375" style="1" customWidth="1"/>
    <col min="10" max="10" width="3.125" style="1" customWidth="1"/>
    <col min="11" max="11" width="1.125" style="1" customWidth="1"/>
    <col min="12" max="12" width="1.875" style="1" customWidth="1"/>
    <col min="13" max="13" width="1.5" style="1" customWidth="1"/>
    <col min="14" max="14" width="2.375" style="1" customWidth="1"/>
    <col min="15" max="15" width="1.125" style="1" customWidth="1"/>
    <col min="16" max="17" width="1.875" style="1" customWidth="1"/>
    <col min="18" max="18" width="2.375" style="1" customWidth="1"/>
    <col min="19" max="19" width="1.625" style="1" customWidth="1"/>
    <col min="20" max="21" width="9.875" style="1" customWidth="1"/>
    <col min="22" max="22" width="8.875" style="1" customWidth="1"/>
    <col min="23" max="16384" width="9" style="1"/>
  </cols>
  <sheetData>
    <row r="1" spans="1:22">
      <c r="B1" s="9" t="s">
        <v>69</v>
      </c>
      <c r="F1" s="1" t="s">
        <v>71</v>
      </c>
      <c r="H1" s="37"/>
      <c r="I1" s="37"/>
      <c r="J1" s="37"/>
      <c r="K1" s="1" t="s">
        <v>72</v>
      </c>
    </row>
    <row r="2" spans="1:22">
      <c r="F2" s="1" t="s">
        <v>71</v>
      </c>
      <c r="H2" s="1" t="s">
        <v>73</v>
      </c>
    </row>
    <row r="4" spans="1:22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</row>
    <row r="5" spans="1:22">
      <c r="A5" s="148"/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</row>
    <row r="6" spans="1:22">
      <c r="A6" s="148"/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</row>
    <row r="7" spans="1:22" ht="17.25">
      <c r="A7" s="134" t="s">
        <v>33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</row>
    <row r="8" spans="1:22">
      <c r="A8" s="160"/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</row>
    <row r="9" spans="1:22" ht="40.5" customHeight="1">
      <c r="A9" s="81" t="s">
        <v>7</v>
      </c>
      <c r="B9" s="81"/>
      <c r="C9" s="78" t="s">
        <v>31</v>
      </c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80"/>
      <c r="T9" s="4" t="s">
        <v>9</v>
      </c>
      <c r="U9" s="3" t="s">
        <v>12</v>
      </c>
      <c r="V9" s="2" t="s">
        <v>32</v>
      </c>
    </row>
    <row r="10" spans="1:22" ht="17.100000000000001" customHeight="1">
      <c r="A10" s="84" t="s">
        <v>4</v>
      </c>
      <c r="B10" s="85"/>
      <c r="C10" s="94" t="s">
        <v>13</v>
      </c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6"/>
      <c r="T10" s="43"/>
      <c r="U10" s="91" t="str">
        <f>IF(D11=0,"",IF(D11="","",IF(D11&gt;0,D11/G12)))</f>
        <v/>
      </c>
      <c r="V10" s="43"/>
    </row>
    <row r="11" spans="1:22" ht="17.100000000000001" customHeight="1">
      <c r="A11" s="86"/>
      <c r="B11" s="87"/>
      <c r="C11" s="54" t="s">
        <v>34</v>
      </c>
      <c r="D11" s="82"/>
      <c r="E11" s="73" t="s">
        <v>35</v>
      </c>
      <c r="F11" s="73" t="s">
        <v>36</v>
      </c>
      <c r="G11" s="101">
        <v>1</v>
      </c>
      <c r="H11" s="101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97"/>
      <c r="T11" s="44"/>
      <c r="U11" s="92"/>
      <c r="V11" s="44"/>
    </row>
    <row r="12" spans="1:22" ht="17.100000000000001" customHeight="1">
      <c r="A12" s="88"/>
      <c r="B12" s="89"/>
      <c r="C12" s="55"/>
      <c r="D12" s="83"/>
      <c r="E12" s="74"/>
      <c r="F12" s="74"/>
      <c r="G12" s="90">
        <v>20000</v>
      </c>
      <c r="H12" s="90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98"/>
      <c r="T12" s="45"/>
      <c r="U12" s="93"/>
      <c r="V12" s="45"/>
    </row>
    <row r="13" spans="1:22" ht="17.100000000000001" customHeight="1">
      <c r="A13" s="65" t="s">
        <v>10</v>
      </c>
      <c r="B13" s="66"/>
      <c r="C13" s="104" t="s">
        <v>13</v>
      </c>
      <c r="D13" s="105"/>
      <c r="E13" s="105"/>
      <c r="F13" s="105"/>
      <c r="G13" s="105"/>
      <c r="H13" s="105"/>
      <c r="I13" s="105"/>
      <c r="J13" s="105"/>
      <c r="K13" s="105"/>
      <c r="L13" s="102" t="s">
        <v>15</v>
      </c>
      <c r="M13" s="102"/>
      <c r="N13" s="102"/>
      <c r="O13" s="34"/>
      <c r="P13" s="102" t="s">
        <v>14</v>
      </c>
      <c r="Q13" s="102"/>
      <c r="R13" s="102"/>
      <c r="S13" s="103"/>
      <c r="T13" s="43"/>
      <c r="U13" s="165" t="str">
        <f>IF(D14=0,"",IF(D14="","",IF(D14/100/J15-N14-R14&lt;0,0,IF(D14&gt;0,D14/100/J15-N14-R14))))</f>
        <v/>
      </c>
      <c r="V13" s="51" t="s">
        <v>11</v>
      </c>
    </row>
    <row r="14" spans="1:22" ht="17.100000000000001" customHeight="1">
      <c r="A14" s="67"/>
      <c r="B14" s="68"/>
      <c r="C14" s="106" t="s">
        <v>37</v>
      </c>
      <c r="D14" s="82"/>
      <c r="E14" s="108" t="s">
        <v>38</v>
      </c>
      <c r="F14" s="73" t="s">
        <v>39</v>
      </c>
      <c r="G14" s="59">
        <v>1</v>
      </c>
      <c r="H14" s="59"/>
      <c r="I14" s="59"/>
      <c r="J14" s="59"/>
      <c r="K14" s="59"/>
      <c r="L14" s="58" t="s">
        <v>40</v>
      </c>
      <c r="M14" s="56" t="s">
        <v>37</v>
      </c>
      <c r="N14" s="99"/>
      <c r="O14" s="56" t="s">
        <v>38</v>
      </c>
      <c r="P14" s="58" t="s">
        <v>40</v>
      </c>
      <c r="Q14" s="56" t="s">
        <v>37</v>
      </c>
      <c r="R14" s="99"/>
      <c r="S14" s="49" t="s">
        <v>38</v>
      </c>
      <c r="T14" s="44"/>
      <c r="U14" s="166"/>
      <c r="V14" s="52"/>
    </row>
    <row r="15" spans="1:22" ht="17.100000000000001" customHeight="1">
      <c r="A15" s="69"/>
      <c r="B15" s="70"/>
      <c r="C15" s="107"/>
      <c r="D15" s="83"/>
      <c r="E15" s="109"/>
      <c r="F15" s="74"/>
      <c r="G15" s="59" t="s">
        <v>16</v>
      </c>
      <c r="H15" s="59"/>
      <c r="I15" s="59"/>
      <c r="J15" s="38"/>
      <c r="K15" s="29" t="s">
        <v>41</v>
      </c>
      <c r="L15" s="59"/>
      <c r="M15" s="57"/>
      <c r="N15" s="100"/>
      <c r="O15" s="57"/>
      <c r="P15" s="59"/>
      <c r="Q15" s="57"/>
      <c r="R15" s="100"/>
      <c r="S15" s="50"/>
      <c r="T15" s="45"/>
      <c r="U15" s="167"/>
      <c r="V15" s="53"/>
    </row>
    <row r="16" spans="1:22" ht="17.100000000000001" customHeight="1">
      <c r="A16" s="117"/>
      <c r="B16" s="46" t="s">
        <v>0</v>
      </c>
      <c r="C16" s="104" t="s">
        <v>13</v>
      </c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2" t="s">
        <v>14</v>
      </c>
      <c r="Q16" s="102"/>
      <c r="R16" s="102"/>
      <c r="S16" s="103"/>
      <c r="T16" s="110" t="s">
        <v>42</v>
      </c>
      <c r="U16" s="91" t="str">
        <f>IF(D17=0,"",IF(D17="","",IF(D17/G18/J18/4-R17&lt;0,0,IF(D17&gt;0,D17/G18/J18/4-R17))))</f>
        <v/>
      </c>
      <c r="V16" s="51" t="s">
        <v>11</v>
      </c>
    </row>
    <row r="17" spans="1:22" ht="17.100000000000001" customHeight="1">
      <c r="A17" s="118"/>
      <c r="B17" s="47"/>
      <c r="C17" s="54" t="s">
        <v>37</v>
      </c>
      <c r="D17" s="113"/>
      <c r="E17" s="56" t="s">
        <v>38</v>
      </c>
      <c r="F17" s="58" t="s">
        <v>39</v>
      </c>
      <c r="G17" s="59">
        <v>1</v>
      </c>
      <c r="H17" s="59"/>
      <c r="I17" s="59"/>
      <c r="J17" s="59"/>
      <c r="K17" s="59"/>
      <c r="L17" s="58" t="s">
        <v>39</v>
      </c>
      <c r="M17" s="111" t="s">
        <v>65</v>
      </c>
      <c r="N17" s="111"/>
      <c r="O17" s="111"/>
      <c r="P17" s="58" t="s">
        <v>40</v>
      </c>
      <c r="Q17" s="56" t="s">
        <v>37</v>
      </c>
      <c r="R17" s="99"/>
      <c r="S17" s="49" t="s">
        <v>38</v>
      </c>
      <c r="T17" s="52"/>
      <c r="U17" s="92"/>
      <c r="V17" s="52"/>
    </row>
    <row r="18" spans="1:22" ht="17.100000000000001" customHeight="1">
      <c r="A18" s="118"/>
      <c r="B18" s="48"/>
      <c r="C18" s="55"/>
      <c r="D18" s="114"/>
      <c r="E18" s="57"/>
      <c r="F18" s="59"/>
      <c r="G18" s="8">
        <v>40</v>
      </c>
      <c r="H18" s="59" t="s">
        <v>62</v>
      </c>
      <c r="I18" s="59"/>
      <c r="J18" s="38"/>
      <c r="K18" s="15" t="s">
        <v>41</v>
      </c>
      <c r="L18" s="59"/>
      <c r="M18" s="112"/>
      <c r="N18" s="112"/>
      <c r="O18" s="112"/>
      <c r="P18" s="59"/>
      <c r="Q18" s="57"/>
      <c r="R18" s="100"/>
      <c r="S18" s="50"/>
      <c r="T18" s="53"/>
      <c r="U18" s="93"/>
      <c r="V18" s="53"/>
    </row>
    <row r="19" spans="1:22" ht="17.100000000000001" customHeight="1">
      <c r="A19" s="118"/>
      <c r="B19" s="46" t="s">
        <v>1</v>
      </c>
      <c r="C19" s="104" t="s">
        <v>13</v>
      </c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22"/>
      <c r="T19" s="43" t="s">
        <v>48</v>
      </c>
      <c r="U19" s="91" t="str">
        <f>IF(D20=0,"",IF(D20="","",IF(D20&gt;0,D20/G21/J21/4/4*3)))</f>
        <v/>
      </c>
      <c r="V19" s="43"/>
    </row>
    <row r="20" spans="1:22" ht="17.100000000000001" customHeight="1">
      <c r="A20" s="118"/>
      <c r="B20" s="47"/>
      <c r="C20" s="54" t="s">
        <v>34</v>
      </c>
      <c r="D20" s="113"/>
      <c r="E20" s="56" t="s">
        <v>35</v>
      </c>
      <c r="F20" s="58" t="s">
        <v>36</v>
      </c>
      <c r="G20" s="59">
        <v>1</v>
      </c>
      <c r="H20" s="59"/>
      <c r="I20" s="59"/>
      <c r="J20" s="59"/>
      <c r="K20" s="59"/>
      <c r="L20" s="58" t="s">
        <v>36</v>
      </c>
      <c r="M20" s="111" t="s">
        <v>49</v>
      </c>
      <c r="N20" s="111"/>
      <c r="O20" s="111"/>
      <c r="P20" s="58" t="s">
        <v>66</v>
      </c>
      <c r="Q20" s="111" t="s">
        <v>67</v>
      </c>
      <c r="R20" s="111"/>
      <c r="S20" s="163"/>
      <c r="T20" s="44"/>
      <c r="U20" s="92"/>
      <c r="V20" s="44"/>
    </row>
    <row r="21" spans="1:22" ht="17.100000000000001" customHeight="1">
      <c r="A21" s="118"/>
      <c r="B21" s="48"/>
      <c r="C21" s="55"/>
      <c r="D21" s="114"/>
      <c r="E21" s="57"/>
      <c r="F21" s="59"/>
      <c r="G21" s="8">
        <v>25</v>
      </c>
      <c r="H21" s="59" t="s">
        <v>62</v>
      </c>
      <c r="I21" s="59"/>
      <c r="J21" s="38"/>
      <c r="K21" s="33" t="s">
        <v>41</v>
      </c>
      <c r="L21" s="59"/>
      <c r="M21" s="112"/>
      <c r="N21" s="112"/>
      <c r="O21" s="112"/>
      <c r="P21" s="59"/>
      <c r="Q21" s="112"/>
      <c r="R21" s="112"/>
      <c r="S21" s="164"/>
      <c r="T21" s="45"/>
      <c r="U21" s="93"/>
      <c r="V21" s="45"/>
    </row>
    <row r="22" spans="1:22" ht="17.100000000000001" customHeight="1">
      <c r="A22" s="67" t="s">
        <v>17</v>
      </c>
      <c r="B22" s="115"/>
      <c r="C22" s="119" t="s">
        <v>13</v>
      </c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1"/>
      <c r="T22" s="43" t="s">
        <v>50</v>
      </c>
      <c r="U22" s="91" t="str">
        <f>IF(D23=0,"",IF(D23="","",IF(D23&gt;0,D23/G24/J24/4/4*3)))</f>
        <v/>
      </c>
      <c r="V22" s="51" t="s">
        <v>18</v>
      </c>
    </row>
    <row r="23" spans="1:22" ht="17.100000000000001" customHeight="1">
      <c r="A23" s="67"/>
      <c r="B23" s="115"/>
      <c r="C23" s="106" t="s">
        <v>51</v>
      </c>
      <c r="D23" s="113"/>
      <c r="E23" s="56" t="s">
        <v>52</v>
      </c>
      <c r="F23" s="58" t="s">
        <v>53</v>
      </c>
      <c r="G23" s="59">
        <v>1</v>
      </c>
      <c r="H23" s="59"/>
      <c r="I23" s="59"/>
      <c r="J23" s="59"/>
      <c r="K23" s="59"/>
      <c r="L23" s="58" t="s">
        <v>53</v>
      </c>
      <c r="M23" s="111" t="s">
        <v>54</v>
      </c>
      <c r="N23" s="111"/>
      <c r="O23" s="111"/>
      <c r="P23" s="58" t="s">
        <v>68</v>
      </c>
      <c r="Q23" s="111" t="s">
        <v>67</v>
      </c>
      <c r="R23" s="111"/>
      <c r="S23" s="163"/>
      <c r="T23" s="44"/>
      <c r="U23" s="92"/>
      <c r="V23" s="52"/>
    </row>
    <row r="24" spans="1:22" ht="17.100000000000001" customHeight="1">
      <c r="A24" s="69"/>
      <c r="B24" s="116"/>
      <c r="C24" s="107"/>
      <c r="D24" s="114"/>
      <c r="E24" s="57"/>
      <c r="F24" s="59"/>
      <c r="G24" s="8">
        <v>20</v>
      </c>
      <c r="H24" s="59" t="s">
        <v>62</v>
      </c>
      <c r="I24" s="59"/>
      <c r="J24" s="38"/>
      <c r="K24" s="15" t="s">
        <v>41</v>
      </c>
      <c r="L24" s="59"/>
      <c r="M24" s="112"/>
      <c r="N24" s="112"/>
      <c r="O24" s="112"/>
      <c r="P24" s="59"/>
      <c r="Q24" s="112"/>
      <c r="R24" s="112"/>
      <c r="S24" s="164"/>
      <c r="T24" s="45"/>
      <c r="U24" s="93"/>
      <c r="V24" s="53"/>
    </row>
    <row r="25" spans="1:22" ht="17.100000000000001" customHeight="1">
      <c r="A25" s="117"/>
      <c r="B25" s="46" t="s">
        <v>2</v>
      </c>
      <c r="C25" s="104" t="s">
        <v>13</v>
      </c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22"/>
      <c r="T25" s="43"/>
      <c r="U25" s="91" t="str">
        <f>IF(D26=0,"",IF(D26="","",IF(D26&gt;0,D26/G27)))</f>
        <v/>
      </c>
      <c r="V25" s="51"/>
    </row>
    <row r="26" spans="1:22" ht="17.100000000000001" customHeight="1">
      <c r="A26" s="118"/>
      <c r="B26" s="47"/>
      <c r="C26" s="54" t="s">
        <v>34</v>
      </c>
      <c r="D26" s="113"/>
      <c r="E26" s="56" t="s">
        <v>35</v>
      </c>
      <c r="F26" s="58" t="s">
        <v>36</v>
      </c>
      <c r="G26" s="59">
        <v>1</v>
      </c>
      <c r="H26" s="59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123"/>
      <c r="T26" s="44"/>
      <c r="U26" s="92"/>
      <c r="V26" s="52"/>
    </row>
    <row r="27" spans="1:22" ht="17.100000000000001" customHeight="1">
      <c r="A27" s="118"/>
      <c r="B27" s="48"/>
      <c r="C27" s="55"/>
      <c r="D27" s="114"/>
      <c r="E27" s="57"/>
      <c r="F27" s="59"/>
      <c r="G27" s="62">
        <v>20000</v>
      </c>
      <c r="H27" s="62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124"/>
      <c r="T27" s="45"/>
      <c r="U27" s="93"/>
      <c r="V27" s="53"/>
    </row>
    <row r="28" spans="1:22" ht="17.100000000000001" customHeight="1">
      <c r="A28" s="67" t="s">
        <v>20</v>
      </c>
      <c r="B28" s="115"/>
      <c r="C28" s="119" t="s">
        <v>13</v>
      </c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1"/>
      <c r="T28" s="43"/>
      <c r="U28" s="91" t="str">
        <f>IF(D29=0,"",IF(D29="","",IF(D29&gt;0,D29/G30)))</f>
        <v/>
      </c>
      <c r="V28" s="51" t="s">
        <v>19</v>
      </c>
    </row>
    <row r="29" spans="1:22" ht="17.100000000000001" customHeight="1">
      <c r="A29" s="67"/>
      <c r="B29" s="115"/>
      <c r="C29" s="106" t="s">
        <v>55</v>
      </c>
      <c r="D29" s="113"/>
      <c r="E29" s="56" t="s">
        <v>56</v>
      </c>
      <c r="F29" s="58" t="s">
        <v>57</v>
      </c>
      <c r="G29" s="59">
        <v>1</v>
      </c>
      <c r="H29" s="59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123"/>
      <c r="T29" s="44"/>
      <c r="U29" s="92"/>
      <c r="V29" s="52"/>
    </row>
    <row r="30" spans="1:22" ht="17.100000000000001" customHeight="1">
      <c r="A30" s="69"/>
      <c r="B30" s="116"/>
      <c r="C30" s="107"/>
      <c r="D30" s="114"/>
      <c r="E30" s="57"/>
      <c r="F30" s="59"/>
      <c r="G30" s="62">
        <v>40000</v>
      </c>
      <c r="H30" s="62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124"/>
      <c r="T30" s="45"/>
      <c r="U30" s="93"/>
      <c r="V30" s="53"/>
    </row>
    <row r="31" spans="1:22" ht="17.100000000000001" customHeight="1">
      <c r="A31" s="84" t="s">
        <v>5</v>
      </c>
      <c r="B31" s="85"/>
      <c r="C31" s="104" t="s">
        <v>13</v>
      </c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22"/>
      <c r="T31" s="43"/>
      <c r="U31" s="91" t="str">
        <f>IF(D32=0,"",IF(D32="","",IF(D32&gt;0,D32/G33)))</f>
        <v/>
      </c>
      <c r="V31" s="43"/>
    </row>
    <row r="32" spans="1:22" ht="17.100000000000001" customHeight="1">
      <c r="A32" s="86"/>
      <c r="B32" s="87"/>
      <c r="C32" s="54" t="s">
        <v>34</v>
      </c>
      <c r="D32" s="113"/>
      <c r="E32" s="56" t="s">
        <v>35</v>
      </c>
      <c r="F32" s="56" t="s">
        <v>36</v>
      </c>
      <c r="G32" s="59">
        <v>1</v>
      </c>
      <c r="H32" s="59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123"/>
      <c r="T32" s="44"/>
      <c r="U32" s="92"/>
      <c r="V32" s="44"/>
    </row>
    <row r="33" spans="1:22" ht="17.100000000000001" customHeight="1">
      <c r="A33" s="136"/>
      <c r="B33" s="137"/>
      <c r="C33" s="54"/>
      <c r="D33" s="113"/>
      <c r="E33" s="56"/>
      <c r="F33" s="56"/>
      <c r="G33" s="63">
        <v>20000</v>
      </c>
      <c r="H33" s="63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123"/>
      <c r="T33" s="44"/>
      <c r="U33" s="92"/>
      <c r="V33" s="44"/>
    </row>
    <row r="34" spans="1:22" ht="17.100000000000001" customHeight="1">
      <c r="A34" s="136"/>
      <c r="B34" s="137"/>
      <c r="C34" s="135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123"/>
      <c r="T34" s="44"/>
      <c r="U34" s="92"/>
      <c r="V34" s="44"/>
    </row>
    <row r="35" spans="1:22" ht="9" customHeight="1">
      <c r="A35" s="136"/>
      <c r="B35" s="137"/>
      <c r="C35" s="135"/>
      <c r="D35" s="58"/>
      <c r="E35" s="58"/>
      <c r="F35" s="142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4"/>
      <c r="S35" s="123"/>
      <c r="T35" s="44"/>
      <c r="U35" s="92"/>
      <c r="V35" s="44"/>
    </row>
    <row r="36" spans="1:22" ht="17.100000000000001" customHeight="1">
      <c r="A36" s="136"/>
      <c r="B36" s="137"/>
      <c r="C36" s="135"/>
      <c r="D36" s="58"/>
      <c r="E36" s="58"/>
      <c r="F36" s="145" t="s">
        <v>64</v>
      </c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7"/>
      <c r="S36" s="123"/>
      <c r="T36" s="44"/>
      <c r="U36" s="92"/>
      <c r="V36" s="44"/>
    </row>
    <row r="37" spans="1:22" ht="17.100000000000001" customHeight="1">
      <c r="A37" s="136"/>
      <c r="B37" s="137"/>
      <c r="C37" s="135"/>
      <c r="D37" s="58"/>
      <c r="E37" s="58"/>
      <c r="F37" s="27"/>
      <c r="G37" s="28"/>
      <c r="H37" s="36"/>
      <c r="I37" s="20" t="s">
        <v>22</v>
      </c>
      <c r="J37" s="99"/>
      <c r="K37" s="99"/>
      <c r="L37" s="99"/>
      <c r="M37" s="58" t="s">
        <v>26</v>
      </c>
      <c r="N37" s="58"/>
      <c r="O37" s="21"/>
      <c r="P37" s="21"/>
      <c r="Q37" s="21"/>
      <c r="R37" s="22"/>
      <c r="S37" s="123"/>
      <c r="T37" s="44"/>
      <c r="U37" s="92"/>
      <c r="V37" s="44"/>
    </row>
    <row r="38" spans="1:22" ht="3" customHeight="1">
      <c r="A38" s="136"/>
      <c r="B38" s="137"/>
      <c r="C38" s="135"/>
      <c r="D38" s="58"/>
      <c r="E38" s="58"/>
      <c r="F38" s="27"/>
      <c r="G38" s="28"/>
      <c r="H38" s="36"/>
      <c r="I38" s="20"/>
      <c r="J38" s="31"/>
      <c r="K38" s="31"/>
      <c r="L38" s="31"/>
      <c r="M38" s="31"/>
      <c r="N38" s="31"/>
      <c r="O38" s="21"/>
      <c r="P38" s="21"/>
      <c r="Q38" s="21"/>
      <c r="R38" s="22"/>
      <c r="S38" s="123"/>
      <c r="T38" s="44"/>
      <c r="U38" s="92"/>
      <c r="V38" s="44"/>
    </row>
    <row r="39" spans="1:22" ht="17.100000000000001" customHeight="1">
      <c r="A39" s="136"/>
      <c r="B39" s="137"/>
      <c r="C39" s="135"/>
      <c r="D39" s="58"/>
      <c r="E39" s="58"/>
      <c r="F39" s="35" t="s">
        <v>21</v>
      </c>
      <c r="G39" s="36"/>
      <c r="H39" s="36"/>
      <c r="I39" s="20" t="s">
        <v>58</v>
      </c>
      <c r="J39" s="99"/>
      <c r="K39" s="99"/>
      <c r="L39" s="99"/>
      <c r="M39" s="58" t="s">
        <v>26</v>
      </c>
      <c r="N39" s="58"/>
      <c r="O39" s="21"/>
      <c r="P39" s="21" t="s">
        <v>27</v>
      </c>
      <c r="Q39" s="21"/>
      <c r="R39" s="22"/>
      <c r="S39" s="123"/>
      <c r="T39" s="44"/>
      <c r="U39" s="92"/>
      <c r="V39" s="44"/>
    </row>
    <row r="40" spans="1:22" ht="3" customHeight="1">
      <c r="A40" s="136"/>
      <c r="B40" s="137"/>
      <c r="C40" s="135"/>
      <c r="D40" s="58"/>
      <c r="E40" s="58"/>
      <c r="F40" s="35"/>
      <c r="G40" s="36"/>
      <c r="H40" s="36"/>
      <c r="I40" s="20"/>
      <c r="J40" s="31"/>
      <c r="K40" s="31"/>
      <c r="L40" s="31"/>
      <c r="M40" s="31"/>
      <c r="N40" s="31"/>
      <c r="O40" s="21"/>
      <c r="P40" s="21"/>
      <c r="Q40" s="21"/>
      <c r="R40" s="22"/>
      <c r="S40" s="123"/>
      <c r="T40" s="44"/>
      <c r="U40" s="92"/>
      <c r="V40" s="44"/>
    </row>
    <row r="41" spans="1:22" ht="17.100000000000001" customHeight="1">
      <c r="A41" s="136"/>
      <c r="B41" s="137"/>
      <c r="C41" s="135"/>
      <c r="D41" s="58"/>
      <c r="E41" s="58"/>
      <c r="F41" s="27"/>
      <c r="G41" s="28"/>
      <c r="H41" s="30"/>
      <c r="I41" s="20" t="s">
        <v>23</v>
      </c>
      <c r="J41" s="99"/>
      <c r="K41" s="99"/>
      <c r="L41" s="99"/>
      <c r="M41" s="58" t="s">
        <v>26</v>
      </c>
      <c r="N41" s="58"/>
      <c r="O41" s="21"/>
      <c r="P41" s="21"/>
      <c r="Q41" s="21"/>
      <c r="R41" s="22"/>
      <c r="S41" s="123"/>
      <c r="T41" s="44"/>
      <c r="U41" s="92"/>
      <c r="V41" s="44"/>
    </row>
    <row r="42" spans="1:22" ht="17.100000000000001" customHeight="1">
      <c r="A42" s="136"/>
      <c r="B42" s="137"/>
      <c r="C42" s="135"/>
      <c r="D42" s="58"/>
      <c r="E42" s="58"/>
      <c r="F42" s="60" t="s">
        <v>24</v>
      </c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61"/>
      <c r="S42" s="123"/>
      <c r="T42" s="44"/>
      <c r="U42" s="92"/>
      <c r="V42" s="44"/>
    </row>
    <row r="43" spans="1:22" ht="17.100000000000001" customHeight="1">
      <c r="A43" s="136"/>
      <c r="B43" s="137"/>
      <c r="C43" s="135"/>
      <c r="D43" s="58"/>
      <c r="E43" s="58"/>
      <c r="F43" s="23"/>
      <c r="G43" s="24"/>
      <c r="H43" s="161" t="s">
        <v>25</v>
      </c>
      <c r="I43" s="161"/>
      <c r="J43" s="161"/>
      <c r="K43" s="161"/>
      <c r="L43" s="161"/>
      <c r="M43" s="161"/>
      <c r="N43" s="161"/>
      <c r="O43" s="161"/>
      <c r="P43" s="161"/>
      <c r="Q43" s="161"/>
      <c r="R43" s="162"/>
      <c r="S43" s="123"/>
      <c r="T43" s="44"/>
      <c r="U43" s="92"/>
      <c r="V43" s="44"/>
    </row>
    <row r="44" spans="1:22" ht="9" customHeight="1">
      <c r="A44" s="138"/>
      <c r="B44" s="139"/>
      <c r="C44" s="149"/>
      <c r="D44" s="59"/>
      <c r="E44" s="59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24"/>
      <c r="T44" s="45"/>
      <c r="U44" s="93"/>
      <c r="V44" s="45"/>
    </row>
    <row r="45" spans="1:22" ht="17.100000000000001" customHeight="1">
      <c r="A45" s="84" t="s">
        <v>6</v>
      </c>
      <c r="B45" s="85"/>
      <c r="C45" s="104" t="s">
        <v>28</v>
      </c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22"/>
      <c r="T45" s="140"/>
      <c r="U45" s="42" t="str">
        <f>IF(G46&gt;0,G46/20000,IF(G48&gt;20000,(G48-20000)/80000+1,IF(G46=0,"",IF(G46="","",IF(G48=0,"",IF(G48="",""))))))</f>
        <v/>
      </c>
      <c r="V45" s="43"/>
    </row>
    <row r="46" spans="1:22" ht="17.100000000000001" customHeight="1">
      <c r="A46" s="86"/>
      <c r="B46" s="87"/>
      <c r="C46" s="135"/>
      <c r="D46" s="58"/>
      <c r="E46" s="58"/>
      <c r="F46" s="20" t="s">
        <v>34</v>
      </c>
      <c r="G46" s="113"/>
      <c r="H46" s="113"/>
      <c r="I46" s="56" t="s">
        <v>59</v>
      </c>
      <c r="J46" s="56"/>
      <c r="K46" s="56"/>
      <c r="L46" s="56"/>
      <c r="M46" s="56"/>
      <c r="N46" s="56"/>
      <c r="O46" s="56"/>
      <c r="P46" s="56"/>
      <c r="Q46" s="56"/>
      <c r="R46" s="56"/>
      <c r="S46" s="49"/>
      <c r="T46" s="140"/>
      <c r="U46" s="42"/>
      <c r="V46" s="44"/>
    </row>
    <row r="47" spans="1:22" ht="17.100000000000001" customHeight="1">
      <c r="A47" s="136"/>
      <c r="B47" s="137"/>
      <c r="C47" s="54" t="s">
        <v>29</v>
      </c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49"/>
      <c r="T47" s="140"/>
      <c r="U47" s="42"/>
      <c r="V47" s="44"/>
    </row>
    <row r="48" spans="1:22" ht="17.100000000000001" customHeight="1">
      <c r="A48" s="138"/>
      <c r="B48" s="139"/>
      <c r="C48" s="32"/>
      <c r="D48" s="25" t="s">
        <v>60</v>
      </c>
      <c r="E48" s="33" t="s">
        <v>34</v>
      </c>
      <c r="F48" s="25" t="s">
        <v>34</v>
      </c>
      <c r="G48" s="114"/>
      <c r="H48" s="114"/>
      <c r="I48" s="57" t="s">
        <v>61</v>
      </c>
      <c r="J48" s="57"/>
      <c r="K48" s="57"/>
      <c r="L48" s="57"/>
      <c r="M48" s="57"/>
      <c r="N48" s="57"/>
      <c r="O48" s="57"/>
      <c r="P48" s="57"/>
      <c r="Q48" s="57"/>
      <c r="R48" s="57"/>
      <c r="S48" s="50"/>
      <c r="T48" s="140"/>
      <c r="U48" s="42"/>
      <c r="V48" s="45"/>
    </row>
    <row r="49" spans="1:22" ht="17.100000000000001" customHeight="1">
      <c r="A49" s="150" t="s">
        <v>3</v>
      </c>
      <c r="B49" s="151"/>
      <c r="C49" s="104" t="s">
        <v>63</v>
      </c>
      <c r="D49" s="105"/>
      <c r="E49" s="105"/>
      <c r="F49" s="105"/>
      <c r="G49" s="105"/>
      <c r="H49" s="105"/>
      <c r="I49" s="39"/>
      <c r="J49" s="105" t="s">
        <v>30</v>
      </c>
      <c r="K49" s="105"/>
      <c r="L49" s="105"/>
      <c r="M49" s="105"/>
      <c r="N49" s="105"/>
      <c r="O49" s="105"/>
      <c r="P49" s="105"/>
      <c r="Q49" s="105"/>
      <c r="R49" s="105"/>
      <c r="S49" s="122"/>
      <c r="T49" s="43"/>
      <c r="U49" s="7">
        <f>SUM(U10:U48)</f>
        <v>0</v>
      </c>
      <c r="V49" s="133"/>
    </row>
    <row r="50" spans="1:22" ht="17.100000000000001" customHeight="1">
      <c r="A50" s="136"/>
      <c r="B50" s="137"/>
      <c r="C50" s="152"/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4"/>
      <c r="T50" s="44"/>
      <c r="U50" s="158">
        <f>ROUNDUP(SUM(U10:U48),0)</f>
        <v>0</v>
      </c>
      <c r="V50" s="44"/>
    </row>
    <row r="51" spans="1:22" ht="17.100000000000001" customHeight="1">
      <c r="A51" s="138"/>
      <c r="B51" s="139"/>
      <c r="C51" s="155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7"/>
      <c r="T51" s="45"/>
      <c r="U51" s="159">
        <f>ROUNDUP(SUM(U12:U50),0)</f>
        <v>0</v>
      </c>
      <c r="V51" s="45"/>
    </row>
    <row r="52" spans="1:22">
      <c r="U52" s="6"/>
    </row>
    <row r="53" spans="1:22">
      <c r="U53" s="6"/>
    </row>
  </sheetData>
  <sheetProtection selectLockedCells="1"/>
  <mergeCells count="160">
    <mergeCell ref="C17:C18"/>
    <mergeCell ref="E17:E18"/>
    <mergeCell ref="F17:F18"/>
    <mergeCell ref="H18:I18"/>
    <mergeCell ref="F42:R42"/>
    <mergeCell ref="G30:H30"/>
    <mergeCell ref="G29:H29"/>
    <mergeCell ref="G33:H33"/>
    <mergeCell ref="G32:H32"/>
    <mergeCell ref="M39:N39"/>
    <mergeCell ref="D17:D18"/>
    <mergeCell ref="C20:C21"/>
    <mergeCell ref="E20:E21"/>
    <mergeCell ref="C26:C27"/>
    <mergeCell ref="E26:E27"/>
    <mergeCell ref="D26:D27"/>
    <mergeCell ref="F26:F27"/>
    <mergeCell ref="G27:H27"/>
    <mergeCell ref="G26:H26"/>
    <mergeCell ref="F29:F30"/>
    <mergeCell ref="E29:E30"/>
    <mergeCell ref="C25:S25"/>
    <mergeCell ref="I26:S27"/>
    <mergeCell ref="U45:U48"/>
    <mergeCell ref="V45:V48"/>
    <mergeCell ref="B25:B27"/>
    <mergeCell ref="S14:S15"/>
    <mergeCell ref="V13:V15"/>
    <mergeCell ref="B16:B18"/>
    <mergeCell ref="R14:R15"/>
    <mergeCell ref="C14:C15"/>
    <mergeCell ref="E14:E15"/>
    <mergeCell ref="M14:M15"/>
    <mergeCell ref="O14:O15"/>
    <mergeCell ref="Q14:Q15"/>
    <mergeCell ref="L17:L18"/>
    <mergeCell ref="M17:O18"/>
    <mergeCell ref="P17:P18"/>
    <mergeCell ref="G17:K17"/>
    <mergeCell ref="Q17:Q18"/>
    <mergeCell ref="T16:T18"/>
    <mergeCell ref="U16:U18"/>
    <mergeCell ref="V16:V18"/>
    <mergeCell ref="B19:B21"/>
    <mergeCell ref="M41:N41"/>
    <mergeCell ref="J37:L37"/>
    <mergeCell ref="M37:N37"/>
    <mergeCell ref="C9:S9"/>
    <mergeCell ref="A9:B9"/>
    <mergeCell ref="D11:D12"/>
    <mergeCell ref="F11:F12"/>
    <mergeCell ref="A10:B12"/>
    <mergeCell ref="G12:H12"/>
    <mergeCell ref="G11:H11"/>
    <mergeCell ref="L13:N13"/>
    <mergeCell ref="C13:K13"/>
    <mergeCell ref="A13:B15"/>
    <mergeCell ref="D14:D15"/>
    <mergeCell ref="F14:F15"/>
    <mergeCell ref="U10:U12"/>
    <mergeCell ref="V10:V12"/>
    <mergeCell ref="T13:T15"/>
    <mergeCell ref="U13:U15"/>
    <mergeCell ref="C10:S10"/>
    <mergeCell ref="C11:C12"/>
    <mergeCell ref="E11:E12"/>
    <mergeCell ref="I11:S12"/>
    <mergeCell ref="L14:L15"/>
    <mergeCell ref="N14:N15"/>
    <mergeCell ref="T10:T12"/>
    <mergeCell ref="G15:I15"/>
    <mergeCell ref="G14:K14"/>
    <mergeCell ref="P14:P15"/>
    <mergeCell ref="P13:S13"/>
    <mergeCell ref="A22:B24"/>
    <mergeCell ref="A16:A21"/>
    <mergeCell ref="C22:S22"/>
    <mergeCell ref="C23:C24"/>
    <mergeCell ref="E23:E24"/>
    <mergeCell ref="F23:F24"/>
    <mergeCell ref="H24:I24"/>
    <mergeCell ref="U22:U24"/>
    <mergeCell ref="V22:V24"/>
    <mergeCell ref="D23:D24"/>
    <mergeCell ref="L23:L24"/>
    <mergeCell ref="M23:O24"/>
    <mergeCell ref="T22:T24"/>
    <mergeCell ref="G23:K23"/>
    <mergeCell ref="P23:P24"/>
    <mergeCell ref="Q23:S24"/>
    <mergeCell ref="S17:S18"/>
    <mergeCell ref="R17:R18"/>
    <mergeCell ref="P16:S16"/>
    <mergeCell ref="C16:O16"/>
    <mergeCell ref="C19:S19"/>
    <mergeCell ref="F20:F21"/>
    <mergeCell ref="L20:L21"/>
    <mergeCell ref="D20:D21"/>
    <mergeCell ref="U31:U44"/>
    <mergeCell ref="V31:V44"/>
    <mergeCell ref="J41:L41"/>
    <mergeCell ref="H43:R43"/>
    <mergeCell ref="V25:V27"/>
    <mergeCell ref="V28:V30"/>
    <mergeCell ref="T19:T21"/>
    <mergeCell ref="U19:U21"/>
    <mergeCell ref="V19:V21"/>
    <mergeCell ref="H21:I21"/>
    <mergeCell ref="G20:K20"/>
    <mergeCell ref="M20:O21"/>
    <mergeCell ref="P20:P21"/>
    <mergeCell ref="Q20:S21"/>
    <mergeCell ref="U28:U30"/>
    <mergeCell ref="U25:U27"/>
    <mergeCell ref="A31:B32"/>
    <mergeCell ref="A33:B44"/>
    <mergeCell ref="A45:B46"/>
    <mergeCell ref="T45:T48"/>
    <mergeCell ref="F44:R44"/>
    <mergeCell ref="A28:B30"/>
    <mergeCell ref="A25:A27"/>
    <mergeCell ref="C28:S28"/>
    <mergeCell ref="C29:C30"/>
    <mergeCell ref="D29:D30"/>
    <mergeCell ref="F35:R35"/>
    <mergeCell ref="T31:T44"/>
    <mergeCell ref="J39:L39"/>
    <mergeCell ref="F36:R36"/>
    <mergeCell ref="C31:S31"/>
    <mergeCell ref="C32:C33"/>
    <mergeCell ref="D32:D33"/>
    <mergeCell ref="E32:E33"/>
    <mergeCell ref="F32:F33"/>
    <mergeCell ref="I29:S30"/>
    <mergeCell ref="T28:T30"/>
    <mergeCell ref="T25:T27"/>
    <mergeCell ref="A4:V4"/>
    <mergeCell ref="T49:T51"/>
    <mergeCell ref="V49:V51"/>
    <mergeCell ref="A7:V7"/>
    <mergeCell ref="I32:S33"/>
    <mergeCell ref="C34:S34"/>
    <mergeCell ref="C35:E44"/>
    <mergeCell ref="S35:S44"/>
    <mergeCell ref="A49:B51"/>
    <mergeCell ref="C50:S51"/>
    <mergeCell ref="U50:U51"/>
    <mergeCell ref="A8:V8"/>
    <mergeCell ref="A5:V5"/>
    <mergeCell ref="A6:V6"/>
    <mergeCell ref="C49:H49"/>
    <mergeCell ref="J49:S49"/>
    <mergeCell ref="A47:B48"/>
    <mergeCell ref="C45:S45"/>
    <mergeCell ref="C47:S47"/>
    <mergeCell ref="I46:S46"/>
    <mergeCell ref="C46:E46"/>
    <mergeCell ref="I48:S48"/>
    <mergeCell ref="G46:H46"/>
    <mergeCell ref="G48:H48"/>
  </mergeCells>
  <phoneticPr fontId="2"/>
  <pageMargins left="0.47244094488188981" right="0.35433070866141736" top="0.59055118110236227" bottom="0.59055118110236227" header="0.51181102362204722" footer="0.51181102362204722"/>
  <pageSetup paperSize="9" orientation="portrait" blackAndWhite="1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資格者算定書</vt:lpstr>
      <vt:lpstr>資格者算定書（補助員がいる場合）</vt:lpstr>
      <vt:lpstr>資格者算定書!Print_Area</vt:lpstr>
      <vt:lpstr>'資格者算定書（補助員がいる場合）'!Print_Area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J60Duo</dc:creator>
  <cp:lastModifiedBy>20160610K</cp:lastModifiedBy>
  <cp:lastPrinted>2015-04-08T06:51:39Z</cp:lastPrinted>
  <dcterms:created xsi:type="dcterms:W3CDTF">2008-01-31T05:52:37Z</dcterms:created>
  <dcterms:modified xsi:type="dcterms:W3CDTF">2017-12-20T02:35:14Z</dcterms:modified>
</cp:coreProperties>
</file>